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nduan &amp; Rujukan" sheetId="1" r:id="rId1"/>
    <sheet name="Tetapan" sheetId="2" r:id="rId2"/>
    <sheet name="Ringkasan" sheetId="3" r:id="rId3"/>
    <sheet name="Checklist" sheetId="4" r:id="rId4"/>
    <sheet name="Bajet" sheetId="5" r:id="rId5"/>
    <sheet name="Bayaran" sheetId="6" r:id="rId6"/>
    <sheet name="Tetamu" sheetId="7" r:id="rId7"/>
    <sheet name="Vendor" sheetId="8" r:id="rId8"/>
    <sheet name="Atur Cara" sheetId="9" r:id="rId9"/>
  </sheets>
  <definedNames>
    <definedName name="IDBajet">BajetTable[ID item]</definedName>
    <definedName name="Majlis">Tetapan!$A$6:$A$9</definedName>
    <definedName name="MajlisTetamu">Tetapan!$A$6:$A$8</definedName>
    <definedName name="_xlnm.Print_Area" localSheetId="8">'Atur Cara'!$A$1:$G$16</definedName>
    <definedName name="_xlnm.Print_Area" localSheetId="4">Bajet!$A$1:$L$23</definedName>
    <definedName name="_xlnm.Print_Area" localSheetId="5">Bayaran!$A$1:$G$16</definedName>
    <definedName name="_xlnm.Print_Area" localSheetId="3">Checklist!$A$1:$N$91</definedName>
    <definedName name="_xlnm.Print_Area" localSheetId="0">'Panduan &amp; Rujukan'!$A$1:$F$29</definedName>
    <definedName name="_xlnm.Print_Area" localSheetId="2">Ringkasan!$A$1:$F$28</definedName>
    <definedName name="_xlnm.Print_Area" localSheetId="6">Tetamu!$A$1:$L$16</definedName>
    <definedName name="_xlnm.Print_Area" localSheetId="1">Tetapan!$A$1:$N$14</definedName>
    <definedName name="_xlnm.Print_Area" localSheetId="7">Vendor!$A$1:$I$16</definedName>
    <definedName name="_xlnm.Print_Titles" localSheetId="8">'Atur Cara'!$1:$5</definedName>
    <definedName name="_xlnm.Print_Titles" localSheetId="4">Bajet!$1:$5</definedName>
    <definedName name="_xlnm.Print_Titles" localSheetId="5">Bayaran!$1:$5</definedName>
    <definedName name="_xlnm.Print_Titles" localSheetId="3">Checklist!$1:$5</definedName>
    <definedName name="_xlnm.Print_Titles" localSheetId="0">'Panduan &amp; Rujukan'!$1:$5</definedName>
    <definedName name="_xlnm.Print_Titles" localSheetId="2">Ringkasan!$1:$5</definedName>
    <definedName name="_xlnm.Print_Titles" localSheetId="6">Tetamu!$1:$5</definedName>
    <definedName name="_xlnm.Print_Titles" localSheetId="1">Tetapan!$1:$5</definedName>
    <definedName name="_xlnm.Print_Titles" localSheetId="7">Vendor!$1:$5</definedName>
  </definedNames>
  <calcPr calcId="124519" fullCalcOnLoad="1"/>
</workbook>
</file>

<file path=xl/sharedStrings.xml><?xml version="1.0" encoding="utf-8"?>
<sst xmlns="http://schemas.openxmlformats.org/spreadsheetml/2006/main" count="836" uniqueCount="394">
  <si>
    <t>Panduan &amp; Rujukan</t>
  </si>
  <si>
    <t>Tetapan</t>
  </si>
  <si>
    <t>Ringkasan</t>
  </si>
  <si>
    <t>Checklist</t>
  </si>
  <si>
    <t>Bajet</t>
  </si>
  <si>
    <t>Bayaran</t>
  </si>
  <si>
    <t>Tetamu</t>
  </si>
  <si>
    <t>Vendor</t>
  </si>
  <si>
    <t>Atur Cara</t>
  </si>
  <si>
    <t>PERCUMA / v1.0 / Semakan sumber: 2026-09-28 / Bahasa Melayu</t>
  </si>
  <si>
    <t>1. Mula dengan Tetapan</t>
  </si>
  <si>
    <t>Isi tarikh nikah dan resepsi. Resepsi 2 tidak aktif secara lalai. Tukar Aktif kepada Ya jika diperlukan. Sel input berwarna biru; sel berlabel cadangan / akhir / semakan dikira automatik.</t>
  </si>
  <si>
    <t>2. Sahkan cutoff katering</t>
  </si>
  <si>
    <t>56 hari untuk jemputan, 14 hari untuk cutoff katering dan 7 hari untuk susulan ialah cadangan sementara. Isi Tarikh katering kontrak untuk menggantikan cadangan. Semak semula kontrak jika tarikh majlis berubah.</t>
  </si>
  <si>
    <t>3. Tetapkan pemilik tugas</t>
  </si>
  <si>
    <t>Isi Pemilik dan Status. Hari +/- dikira daripada Asas tarikh: nilai negatif sebelum, positif selepas. Tarikh manual mengatasi cadangan. Tugas permohonan nikah bertarikh manual perlu ikut pejabat agama, bukan satu tempoh nasional.</t>
  </si>
  <si>
    <t>4. Jejak bajet dan bayaran</t>
  </si>
  <si>
    <t>Anggaran ialah sasaran; Kos disahkan ialah jumlah item / invois yang dipersetujui, bukan jumlah yang sudah dibayar. Catat deposit dan ansuran HANYA dalam Bayaran dengan ID item yang sama. Refund menggunakan amaun negatif. Semak kos akhir selepas pembatalan atau refund.</t>
  </si>
  <si>
    <t>5. Tambah item dan tetamu</t>
  </si>
  <si>
    <t>Gunakan baris kosong dalam jadual: 500 tugas / item bajet, 1,000 bayaran, 2,000 kumpulan tetamu. Jika perlukan lebih, sisip baris DI DALAM jadual, kemudian salin sel formula daripada baris di atasnya. ID item bajet mesti unik; tetamu: ID kumpulan + majlis mesti unik.</t>
  </si>
  <si>
    <t>6. Bezakan orang dan borang</t>
  </si>
  <si>
    <t>Tetamu: satu kumpulan jemputan untuk satu majlis per baris. Isi kapasiti jemputan, jawapan dan jumlah orang. Hadir tanpa jumlah yang sah tidak dikira. Kehadiran di dua majlis dikira berasingan; jumlah kedua-duanya bukan tetamu unik.</t>
  </si>
  <si>
    <t>7. Semak Ringkasan</t>
  </si>
  <si>
    <t>Peratus siap mengecualikan Tidak berkaitan dan majlis tidak aktif. Perbelanjaan majlis tidak aktif masih dikira. Semak semua amaran sebelum menggunakan jumlah tetamu atau membuat bayaran. Sel kosong bukan pengesahan siap.</t>
  </si>
  <si>
    <t>8. Simpan dan cetak</t>
  </si>
  <si>
    <t>Fail Excel .xlsx tanpa makro atau sambungan luar. Simpan salinan sebelum menyunting. Laraskan kawasan cetak selepas menambah baris. Fail ini tidak disegerakkan dengan Kahwin Studio dan tidak menghantar jemputan. Gunakan Excel untuk menyunting dan mengira semula.</t>
  </si>
  <si>
    <t>9. Syarat rasmi</t>
  </si>
  <si>
    <t>Semua tarikh persediaan ialah cadangan editorial. Dokumen, kursus, saringan dan kebenaran nikah ikut negeri serta keadaan pemohon. Semak sumber di bawah dan pejabat agama. Kes mahkamah: dapatkan nasihat sebelum mengesahkan tarikh.</t>
  </si>
  <si>
    <t>Sumber dan skop - disemak 2026-09-28</t>
  </si>
  <si>
    <t>S1 - MyGovernment: semakan dokumen SPPIM</t>
  </si>
  <si>
    <t>Negeri yang menggunakan SPPIM: Senarai dokumen disemak mengikut status kahwin, negeri, daerah dan kariah kedua-dua pemohon.</t>
  </si>
  <si>
    <t>S2 - JAINJ: permohonan kebenaran berkahwin</t>
  </si>
  <si>
    <t>Johor: Permohonan melalui SPPIM turut melibatkan borang, pengesahan dan kehadiran ke pejabat agama.</t>
  </si>
  <si>
    <t>S3 - JAIS: soalan lazim</t>
  </si>
  <si>
    <t>Selangor: Permohonan boleh dikemukakan dalam tempoh tiga bulan sebelum akad; kebenaran sah 90 hari dari tarikh dikeluarkan. Pengecualian kursus tertakluk kepada kategori pemohon.</t>
  </si>
  <si>
    <t>S4 - JAIS: tatacara perkahwinan, edisi 2025</t>
  </si>
  <si>
    <t>Selangor, seksyen 3 dan 4: Saringan HIV sah enam bulan sehingga tarikh akad. Tatacara menyenaraikan tempat ujian yang diterima dan pengecualian tertentu.</t>
  </si>
  <si>
    <t>S5 - JAKIM: penjelasan sijil kursus, 1 September 2023</t>
  </si>
  <si>
    <t>Status cadangan pada 1 September 2023: Tempoh 10 tahun masih cadangan dalam kenyataan ini; ia bukan bukti peraturan nasional telah berkuat kuasa.</t>
  </si>
  <si>
    <t>S6 - Mufti Wilayah: Bayan Linnas 352, 4 Mei 2026</t>
  </si>
  <si>
    <t>Penjelasan hukum mahar: Mas kahwin ialah pemberian wajib dan hak isteri; ia bukan rukun nikah.</t>
  </si>
  <si>
    <t>S7 - Tasty Touch Catering: terma majlis</t>
  </si>
  <si>
    <t>Contoh terma vendor ini sahaja: Jumlah tetamu akhir diminta tujuh hari sebelum majlis.</t>
  </si>
  <si>
    <t>S8 - de.chef dining: katering</t>
  </si>
  <si>
    <t>Contoh terma vendor di Sibu sahaja: Jumlah akhir perlu disahkan sekurang-kurangnya 48 jam sebelum tarikh jamuan.</t>
  </si>
  <si>
    <t>S9 - Greenvelope: garis masa jemputan</t>
  </si>
  <si>
    <t>Cadangan perancangan antarabangsa, bukan syarat Malaysia: Panduan mencadangkan jemputan enam hingga lapan minggu sebelum majlis dan RSVP sebelum cutoff katering.</t>
  </si>
  <si>
    <t>Artikel dan kemas kini fail</t>
  </si>
  <si>
    <t>Percuma untuk digunakan, disunting dan dikongsi untuk persediaan majlis. Kredit: Kahwin Studio. Jangan jual semula fail ini.</t>
  </si>
  <si>
    <t>ISI SEL BIRU. Cadangan 56 / 14 / 7 hari boleh diubah. Tarikh katering kontrak mengatasi cadangan. Semak semula cutoff apabila tarikh majlis berubah.</t>
  </si>
  <si>
    <t>Majlis</t>
  </si>
  <si>
    <t>Aktif</t>
  </si>
  <si>
    <t>Tarikh majlis</t>
  </si>
  <si>
    <t>Lokasi</t>
  </si>
  <si>
    <t>Jemputan (hari)</t>
  </si>
  <si>
    <t>Katering (hari)</t>
  </si>
  <si>
    <t>Susulan (hari)</t>
  </si>
  <si>
    <t>Tarikh katering kontrak</t>
  </si>
  <si>
    <t>Jemputan cadangan</t>
  </si>
  <si>
    <t>Katering akhir</t>
  </si>
  <si>
    <t>RSVP akhir</t>
  </si>
  <si>
    <t>Peringatan pertama</t>
  </si>
  <si>
    <t>Peringatan kedua</t>
  </si>
  <si>
    <t>Semakan</t>
  </si>
  <si>
    <t>Nikah</t>
  </si>
  <si>
    <t>Ya</t>
  </si>
  <si>
    <t>Resepsi 1</t>
  </si>
  <si>
    <t>Resepsi 2</t>
  </si>
  <si>
    <t>Tidak</t>
  </si>
  <si>
    <t>Bersama</t>
  </si>
  <si>
    <t>Selepas</t>
  </si>
  <si>
    <t>Bersama mengikut tarikh aktif terawal; Selepas mengikut tarikh aktif terakhir. Tugas rasmi bertarikh manual mesti dirujuk kepada pejabat agama. Tiada tarikh ialah belum ditetapkan.</t>
  </si>
  <si>
    <t>Had bajet (RM)</t>
  </si>
  <si>
    <t>ISI: Pemilik, Status dan Tarikh manual jika perlu. Hari negatif = sebelum; positif = selepas. Baris Tidak berkaitan atau majlis tidak aktif dikecualikan daripada kemajuan.</t>
  </si>
  <si>
    <t>ID tugas</t>
  </si>
  <si>
    <t>Fasa</t>
  </si>
  <si>
    <t>Tugas</t>
  </si>
  <si>
    <t>Pemilik</t>
  </si>
  <si>
    <t>Asas tarikh</t>
  </si>
  <si>
    <t>Hari +/-</t>
  </si>
  <si>
    <t>Tarikh cadangan</t>
  </si>
  <si>
    <t>Tarikh manual</t>
  </si>
  <si>
    <t>Tarikh akhir</t>
  </si>
  <si>
    <t>Status</t>
  </si>
  <si>
    <t>Catatan</t>
  </si>
  <si>
    <t>T001</t>
  </si>
  <si>
    <t>Asas &amp; tempahan</t>
  </si>
  <si>
    <t>Bincang bentuk majlis dan keutamaan keluarga</t>
  </si>
  <si>
    <t>majlis</t>
  </si>
  <si>
    <t>Belum mula</t>
  </si>
  <si>
    <t>Cadangan mula awal; ubah ikut tempoh persediaan.</t>
  </si>
  <si>
    <t>T002</t>
  </si>
  <si>
    <t>Tetapkan had bajet dan sumbangan setiap pihak</t>
  </si>
  <si>
    <t>Sumbangan keluarga ialah sumber dana, bukan kos kedua.</t>
  </si>
  <si>
    <t>T003</t>
  </si>
  <si>
    <t>Anggar tetamu mengikut majlis</t>
  </si>
  <si>
    <t>Kira orang, bukan bilangan kad atau borang.</t>
  </si>
  <si>
    <t>T004</t>
  </si>
  <si>
    <t>Pilih tarikh cadangan dan semak kekangan</t>
  </si>
  <si>
    <t>Kes yang memerlukan mahkamah: rujuk pejabat agama sebelum mengesahkan tarikh.</t>
  </si>
  <si>
    <t>T005</t>
  </si>
  <si>
    <t>Lantik penyelaras dan bahagikan tugas</t>
  </si>
  <si>
    <t>Isi satu pemilik utama untuk setiap tugas.</t>
  </si>
  <si>
    <t>T006</t>
  </si>
  <si>
    <t>Sediakan folder kontrak, resit dan sebut harga</t>
  </si>
  <si>
    <t>Simpan salinan; hadkan akses dokumen peribadi.</t>
  </si>
  <si>
    <t>T007</t>
  </si>
  <si>
    <t>Bandingkan pakej dan elakkan item bertindih</t>
  </si>
  <si>
    <t>Semak sama ada dewan sudah termasuk katering atau hiasan.</t>
  </si>
  <si>
    <t>T008</t>
  </si>
  <si>
    <t>Semak syarat pembatalan, tukar tarikh dan deposit</t>
  </si>
  <si>
    <t>Dapatkan persetujuan bertulis sebelum membayar.</t>
  </si>
  <si>
    <t>T009</t>
  </si>
  <si>
    <t>Tempah lokasi dan sahkan kapasiti</t>
  </si>
  <si>
    <t>Semak akses warga emas, tandas, parkir dan ruang solat.</t>
  </si>
  <si>
    <t>T010</t>
  </si>
  <si>
    <t>Sahkan katering, menu dan skop pakej</t>
  </si>
  <si>
    <t>Catat minimum tempahan, caj tambahan dan terma jumlah akhir.</t>
  </si>
  <si>
    <t>T011</t>
  </si>
  <si>
    <t>Tempah jurufoto atau video mengikut keperluan</t>
  </si>
  <si>
    <t>Catat tempoh liputan dan hasil yang dijanjikan.</t>
  </si>
  <si>
    <t>T012</t>
  </si>
  <si>
    <t>Tempah solekan, busana dan hiasan jika diperlukan</t>
  </si>
  <si>
    <t>Semak pertindihan antara pakej.</t>
  </si>
  <si>
    <t>T013</t>
  </si>
  <si>
    <t>Semak keperluan khemah, kerusi dan sistem bunyi</t>
  </si>
  <si>
    <t>Ikut jenis lokasi dan kemudahan yang tersedia.</t>
  </si>
  <si>
    <t>T014</t>
  </si>
  <si>
    <t>T015</t>
  </si>
  <si>
    <t>T016</t>
  </si>
  <si>
    <t>T017</t>
  </si>
  <si>
    <t>T018</t>
  </si>
  <si>
    <t>T019</t>
  </si>
  <si>
    <t>Urusan nikah</t>
  </si>
  <si>
    <t>Semak negeri, kariah dan pejabat yang berkenaan</t>
  </si>
  <si>
    <t>Syarat negeri dan keadaan pemohon menentukan proses [S1, S2].</t>
  </si>
  <si>
    <t>T020</t>
  </si>
  <si>
    <t>Dapatkan senarai semak rasmi kedua-dua pemohon</t>
  </si>
  <si>
    <t>Gunakan senarai peribadi SPPIM atau pejabat agama [S1].</t>
  </si>
  <si>
    <t>T021</t>
  </si>
  <si>
    <t>Semak keperluan kursus atau pengecualian</t>
  </si>
  <si>
    <t>Pengecualian perlu disahkan oleh pihak berkuasa negeri [S3, S4].</t>
  </si>
  <si>
    <t>T022</t>
  </si>
  <si>
    <t>Tempah kursus yang diterima negeri berkenaan</t>
  </si>
  <si>
    <t>Pendaftaran dalam talian tidak bermakna kursus dalam talian diterima.</t>
  </si>
  <si>
    <t>T023</t>
  </si>
  <si>
    <t>Simpan sijil kursus dan semak penerimaannya</t>
  </si>
  <si>
    <t>Jangan anggap cadangan 10 tahun sebagai peraturan nasional [S5].</t>
  </si>
  <si>
    <t>T024</t>
  </si>
  <si>
    <t>Semak dokumen pengenalan dan status pemohon</t>
  </si>
  <si>
    <t>Salinan, gambar dan dokumen tambahan ikut senarai rasmi.</t>
  </si>
  <si>
    <t>T025</t>
  </si>
  <si>
    <t>Sahkan wali dan urusan wakalah jika berkenaan</t>
  </si>
  <si>
    <t>Kes wali hakim: rujuk pejabat agama dan mahkamah.</t>
  </si>
  <si>
    <t>T026</t>
  </si>
  <si>
    <t>Semak keperluan merentas negeri atau negara</t>
  </si>
  <si>
    <t>Pemohon asing dan kes mahkamah mungkin perlukan langkah tambahan.</t>
  </si>
  <si>
    <t>T027</t>
  </si>
  <si>
    <t>Dapatkan borang dan janji temu saringan HIV</t>
  </si>
  <si>
    <t>Tarikh ini cadangan; ikut borang dan klinik yang diterima negeri.</t>
  </si>
  <si>
    <t>T028</t>
  </si>
  <si>
    <t>Lengkapkan saringan dan semak tarikh sahnya</t>
  </si>
  <si>
    <t>Selangor: enam bulan sehingga akad; semak negeri sendiri [S4].</t>
  </si>
  <si>
    <t>T029</t>
  </si>
  <si>
    <t>Lengkapkan permohonan dan pengesahan diperlukan</t>
  </si>
  <si>
    <t>manual</t>
  </si>
  <si>
    <t>ISI TARIKH PEJABAT AGAMA; jangan guna satu tempoh untuk semua negeri [S2, S3].</t>
  </si>
  <si>
    <t>T030</t>
  </si>
  <si>
    <t>Hantar dokumen mengikut proses negeri</t>
  </si>
  <si>
    <t>ISI TARIKH PEJABAT AGAMA; permohonan online boleh perlukan urusan fizikal [S2].</t>
  </si>
  <si>
    <t>T031</t>
  </si>
  <si>
    <t>Semak kelulusan dan tarikh luput kebenaran</t>
  </si>
  <si>
    <t>ISI TARIKH PEJABAT AGAMA; Selangor: 90 hari dari pengeluaran [S3].</t>
  </si>
  <si>
    <t>T032</t>
  </si>
  <si>
    <t>Sahkan jurunikah, tempat, waktu dan saksi</t>
  </si>
  <si>
    <t>Ikut pengesahan pihak yang mengurus akad.</t>
  </si>
  <si>
    <t>T033</t>
  </si>
  <si>
    <t>Persetujui mas kahwin dan cara penyerahannya</t>
  </si>
  <si>
    <t>Mas kahwin wajib dan hak isteri, bukan rukun nikah [S6].</t>
  </si>
  <si>
    <t>T034</t>
  </si>
  <si>
    <t>Sediakan dokumen asal untuk hari akad</t>
  </si>
  <si>
    <t>Semak sekali lagi dengan jurunikah.</t>
  </si>
  <si>
    <t>T035</t>
  </si>
  <si>
    <t>Persediaan pasangan</t>
  </si>
  <si>
    <t>Pilih busana, kasut dan aksesori diperlukan</t>
  </si>
  <si>
    <t>Tempah mengikut tempoh siap yang disahkan pembekal.</t>
  </si>
  <si>
    <t>T036</t>
  </si>
  <si>
    <t>Atur sesi ukuran dan cuba pakaian</t>
  </si>
  <si>
    <t>Catat tarikh akhir pindaan.</t>
  </si>
  <si>
    <t>T037</t>
  </si>
  <si>
    <t>Sediakan cincin atau hantaran jika dipilih</t>
  </si>
  <si>
    <t>Ikut persetujuan keluarga; tiada bilangan dulang wajib dalam fail ini.</t>
  </si>
  <si>
    <t>T038</t>
  </si>
  <si>
    <t>Sahkan cuti, pengangkutan dan penginapan</t>
  </si>
  <si>
    <t>Urus awal untuk keluarga yang datang dari jauh.</t>
  </si>
  <si>
    <t>T039</t>
  </si>
  <si>
    <t>Cuba pakaian kali terakhir dan periksa aksesori</t>
  </si>
  <si>
    <t>Pastikan selesa untuk bergerak dan duduk.</t>
  </si>
  <si>
    <t>T040</t>
  </si>
  <si>
    <t>Sediakan beg dokumen dan keperluan peribadi</t>
  </si>
  <si>
    <t>Asingkan dokumen daripada barang majlis.</t>
  </si>
  <si>
    <t>T041</t>
  </si>
  <si>
    <t>Jemputan &amp; RSVP</t>
  </si>
  <si>
    <t>Susun senarai jemputan mengikut keluarga</t>
  </si>
  <si>
    <t>Satu kumpulan jemputan per baris untuk majlis ini.</t>
  </si>
  <si>
    <t>T042</t>
  </si>
  <si>
    <t>Maklumkan awal kepada tetamu dari jauh</t>
  </si>
  <si>
    <t>Boleh lebih awal untuk perjalanan, cuti atau penginapan.</t>
  </si>
  <si>
    <t>T043</t>
  </si>
  <si>
    <t>Sahkan cutoff katering dalam Tetapan</t>
  </si>
  <si>
    <t>14 hari dalam fail hanyalah cadangan sementara [S7, S8].</t>
  </si>
  <si>
    <t>T044</t>
  </si>
  <si>
    <t>Semak nama, tarikh, peta dan cara RSVP</t>
  </si>
  <si>
    <t>jemputan</t>
  </si>
  <si>
    <t>Uji pautan dari telefon sebelum mengedarkan jemputan.</t>
  </si>
  <si>
    <t>T045</t>
  </si>
  <si>
    <t>Edarkan jemputan dengan tarikh akhir RSVP</t>
  </si>
  <si>
    <t>Cadangan 56 hari sebelum majlis; boleh diubah [S9].</t>
  </si>
  <si>
    <t>T046</t>
  </si>
  <si>
    <t>Hantar peringatan pertama kepada belum menjawab</t>
  </si>
  <si>
    <t>rsvp</t>
  </si>
  <si>
    <t>Jangan hantar kepada yang sudah memberi jawapan.</t>
  </si>
  <si>
    <t>T047</t>
  </si>
  <si>
    <t>Hantar peringatan kedua kepada belum menjawab</t>
  </si>
  <si>
    <t>Tawarkan jawapan melalui telefon jika lebih mudah.</t>
  </si>
  <si>
    <t>T048</t>
  </si>
  <si>
    <t>Tutup RSVP mengikut tarikh yang dimaklumkan</t>
  </si>
  <si>
    <t>Tarikh dikira daripada cutoff katering tolak ruang susulan.</t>
  </si>
  <si>
    <t>T049</t>
  </si>
  <si>
    <t>Hubungi tetamu yang masih belum menjawab</t>
  </si>
  <si>
    <t>Belum menjawab bukan pengesahan hadir.</t>
  </si>
  <si>
    <t>T050</t>
  </si>
  <si>
    <t>Sahkan jumlah akhir dengan katering</t>
  </si>
  <si>
    <t>katering</t>
  </si>
  <si>
    <t>Kira orang; persetujui tambahan petugas dan tetamu tanpa RSVP.</t>
  </si>
  <si>
    <t>T051</t>
  </si>
  <si>
    <t>T052</t>
  </si>
  <si>
    <t>T053</t>
  </si>
  <si>
    <t>T054</t>
  </si>
  <si>
    <t>T055</t>
  </si>
  <si>
    <t>T056</t>
  </si>
  <si>
    <t>T057</t>
  </si>
  <si>
    <t>T058</t>
  </si>
  <si>
    <t>T059</t>
  </si>
  <si>
    <t>T060</t>
  </si>
  <si>
    <t>T061</t>
  </si>
  <si>
    <t>Minggu terakhir</t>
  </si>
  <si>
    <t>Sediakan atur cara dan seorang penyelaras</t>
  </si>
  <si>
    <t>Kongsi masa ketibaan dan nombor vendor dengan pemilik tugas.</t>
  </si>
  <si>
    <t>T062</t>
  </si>
  <si>
    <t>Sahkan susun atur, meja dan akses tetamu</t>
  </si>
  <si>
    <t>Semak kapasiti dengan pihak lokasi.</t>
  </si>
  <si>
    <t>T063</t>
  </si>
  <si>
    <t>Sahkan pelan hujan dan gangguan bekalan</t>
  </si>
  <si>
    <t>Ikut kemudahan lokasi; dapatkan nombor penyelaras.</t>
  </si>
  <si>
    <t>T064</t>
  </si>
  <si>
    <t>Semak cenderahati dan papan arah jika dipilih</t>
  </si>
  <si>
    <t>Perkara pilihan boleh ditanda Tidak berkaitan.</t>
  </si>
  <si>
    <t>T065</t>
  </si>
  <si>
    <t>Sahkan waktu tiba semua vendor</t>
  </si>
  <si>
    <t>Semak akses memunggah dan waktu pemasangan.</t>
  </si>
  <si>
    <t>T066</t>
  </si>
  <si>
    <t>Semak bayaran yang akan jatuh tempo</t>
  </si>
  <si>
    <t>Tarikh sebenar ikut invois; isi dalam Bajet.</t>
  </si>
  <si>
    <t>T067</t>
  </si>
  <si>
    <t>Uji bunyi, muzik dan pautan lokasi</t>
  </si>
  <si>
    <t>Pastikan seorang petugas tahu mengendalikan peralatan.</t>
  </si>
  <si>
    <t>T068</t>
  </si>
  <si>
    <t>T069</t>
  </si>
  <si>
    <t>T070</t>
  </si>
  <si>
    <t>T071</t>
  </si>
  <si>
    <t>T072</t>
  </si>
  <si>
    <t>T073</t>
  </si>
  <si>
    <t>T074</t>
  </si>
  <si>
    <t>T075</t>
  </si>
  <si>
    <t>Hari majlis</t>
  </si>
  <si>
    <t>Semak pemasangan, makanan dan laluan tetamu</t>
  </si>
  <si>
    <t>Pemilik tugas semak sebelum tetamu tiba.</t>
  </si>
  <si>
    <t>T076</t>
  </si>
  <si>
    <t>Agihkan penyambut tetamu dan urusan vendor</t>
  </si>
  <si>
    <t>Pengantin boleh merujuk seorang penyelaras utama.</t>
  </si>
  <si>
    <t>T077</t>
  </si>
  <si>
    <t>Catat perubahan, barang sewaan dan baki bayaran</t>
  </si>
  <si>
    <t>Simpan bukti jika terdapat tambahan yang dipersetujui.</t>
  </si>
  <si>
    <t>T078</t>
  </si>
  <si>
    <t>T079</t>
  </si>
  <si>
    <t>T080</t>
  </si>
  <si>
    <t>T081</t>
  </si>
  <si>
    <t>Selepas majlis</t>
  </si>
  <si>
    <t>Semak urusan perakuan nikah dengan pejabat</t>
  </si>
  <si>
    <t>Ikut proses negeri; +7 hari ialah cadangan susulan sahaja.</t>
  </si>
  <si>
    <t>T082</t>
  </si>
  <si>
    <t>Pulangkan sewaan dan semak deposit keselamatan</t>
  </si>
  <si>
    <t>Utamakan tarikh dalam kontrak; ubah tarikh manual.</t>
  </si>
  <si>
    <t>T083</t>
  </si>
  <si>
    <t>Semak invois, baki bayaran dan pemulangan wang</t>
  </si>
  <si>
    <t>Deposit yang dipulangkan direkod sebagai nilai negatif dalam Bayaran.</t>
  </si>
  <si>
    <t>T084</t>
  </si>
  <si>
    <t>Hantar ucapan terima kasih</t>
  </si>
  <si>
    <t>Boleh dimulakan selepas setiap majlis.</t>
  </si>
  <si>
    <t>T085</t>
  </si>
  <si>
    <t>Simpan salinan foto, video dan dokumen</t>
  </si>
  <si>
    <t>Tarikh serahan foto ikut kontrak vendor.</t>
  </si>
  <si>
    <t>T086</t>
  </si>
  <si>
    <t>Semak hasil vendor dan tutup bajet majlis</t>
  </si>
  <si>
    <t>Pastikan semua bayaran dipadankan dengan ID item.</t>
  </si>
  <si>
    <t>ISI ANGGARAN DAN KOS DISAHKAN. Deposit / ansuran hanya dalam Bayaran. ID item mesti unik. Kos majlis tidak aktif tetap dikira; wang sumbangan bukan kos tambahan.</t>
  </si>
  <si>
    <t>ID item</t>
  </si>
  <si>
    <t>Item</t>
  </si>
  <si>
    <t>Anggaran</t>
  </si>
  <si>
    <t>Kos disahkan</t>
  </si>
  <si>
    <t>Dibayar bersih</t>
  </si>
  <si>
    <t>Baki bayaran</t>
  </si>
  <si>
    <t>Beza bajet</t>
  </si>
  <si>
    <t>Tarikh akhir bayaran</t>
  </si>
  <si>
    <t>B001</t>
  </si>
  <si>
    <t>Urusan nikah dan kursus</t>
  </si>
  <si>
    <t>B002</t>
  </si>
  <si>
    <t>Saringan dan dokumen</t>
  </si>
  <si>
    <t>B003</t>
  </si>
  <si>
    <t>Mas kahwin</t>
  </si>
  <si>
    <t>B004</t>
  </si>
  <si>
    <t>Lokasi dan jamuan akad</t>
  </si>
  <si>
    <t>B005</t>
  </si>
  <si>
    <t>Busana dan aksesori</t>
  </si>
  <si>
    <t>B006</t>
  </si>
  <si>
    <t>Cincin / hantaran pilihan</t>
  </si>
  <si>
    <t>B007</t>
  </si>
  <si>
    <t>Pengangkutan dan penginapan</t>
  </si>
  <si>
    <t>B008</t>
  </si>
  <si>
    <t>Lokasi / pakej majlis</t>
  </si>
  <si>
    <t>B009</t>
  </si>
  <si>
    <t>Katering tambahan</t>
  </si>
  <si>
    <t>B010</t>
  </si>
  <si>
    <t>Foto / video</t>
  </si>
  <si>
    <t>B011</t>
  </si>
  <si>
    <t>Solekan dan hiasan</t>
  </si>
  <si>
    <t>B012</t>
  </si>
  <si>
    <t>Jemputan dan cenderahati</t>
  </si>
  <si>
    <t>B013</t>
  </si>
  <si>
    <t>B014</t>
  </si>
  <si>
    <t>B015</t>
  </si>
  <si>
    <t>B016</t>
  </si>
  <si>
    <t>B017</t>
  </si>
  <si>
    <t>B018</t>
  </si>
  <si>
    <t>Caj tambahan yang disahkan</t>
  </si>
  <si>
    <t>Satu transaksi per baris. Pilih ID daripada Bajet; amaun positif untuk bayaran, negatif untuk refund. Deposit dan baki TIDAK ditambah semula pada Kos disahkan. Simpan resit.</t>
  </si>
  <si>
    <t>Tarikh</t>
  </si>
  <si>
    <t>Amaun</t>
  </si>
  <si>
    <t>Kaedah</t>
  </si>
  <si>
    <t>Rujukan resit</t>
  </si>
  <si>
    <t>Satu kumpulan jemputan untuk SATU majlis per baris. Hadir perlukan jumlah orang 1 hingga kapasiti jemputan. Betulkan amaran: baris tidak sah tidak masuk kiraan. Tiada penyegerakan atau penghantaran automatik.</t>
  </si>
  <si>
    <t>ID kumpulan</t>
  </si>
  <si>
    <t>Nama kumpulan</t>
  </si>
  <si>
    <t>Telefon / e-mel</t>
  </si>
  <si>
    <t>Kapasiti jemputan</t>
  </si>
  <si>
    <t>Jawapan</t>
  </si>
  <si>
    <t>Orang disahkan</t>
  </si>
  <si>
    <t>Tarikh jemputan</t>
  </si>
  <si>
    <t>Pemilik susulan</t>
  </si>
  <si>
    <t>Orang dikira</t>
  </si>
  <si>
    <t>Catat skop, waktu tiba dan terma bertulis. Pautan dokumen boleh diisi sebagai teks; fail ini tidak membuka sambungan luar atau menyimpan data dalam laman web.</t>
  </si>
  <si>
    <t>Skop</t>
  </si>
  <si>
    <t>Telefon</t>
  </si>
  <si>
    <t>Tarikh / masa tiba</t>
  </si>
  <si>
    <t>Cutoff / terma</t>
  </si>
  <si>
    <t>Pautan kontrak</t>
  </si>
  <si>
    <t>Pilih majlis dan isi masa, aktiviti serta pemilik. Tarikh mengikut Tetapan. Semak masa pemasangan, ketibaan keluarga dan penutupan dengan lokasi serta vendor.</t>
  </si>
  <si>
    <t>Masa mula</t>
  </si>
  <si>
    <t>Masa tamat</t>
  </si>
  <si>
    <t>Aktiviti</t>
  </si>
  <si>
    <t>KEMAS KINI MELALUI HELAIAN LAIN. Kemajuan mengikut majlis aktif; kos merangkumi semua item. Jumlah tetamu berasingan setiap majlis. Betulkan amaran sebelum menghantar jumlah kepada katering.</t>
  </si>
  <si>
    <t>Gambaran keseluruhan</t>
  </si>
  <si>
    <t>Nilai automatik</t>
  </si>
  <si>
    <t>Tugas berkaitan</t>
  </si>
  <si>
    <t>Tugas selesai</t>
  </si>
  <si>
    <t>Kemajuan</t>
  </si>
  <si>
    <t>Tugas lewat</t>
  </si>
  <si>
    <t>Tugas perlu tarikh</t>
  </si>
  <si>
    <t>Jumlah anggaran</t>
  </si>
  <si>
    <t>Jumlah kos disahkan</t>
  </si>
  <si>
    <t>Jumlah dibayar bersih</t>
  </si>
  <si>
    <t>Baki item diketahui</t>
  </si>
  <si>
    <t>Baki had bajet</t>
  </si>
  <si>
    <t>Item kos belum disahkan</t>
  </si>
  <si>
    <t>Bayaran perlu semakan</t>
  </si>
  <si>
    <t>Tetamu perlu semakan</t>
  </si>
  <si>
    <t>Amaran item bajet</t>
  </si>
  <si>
    <t>Tarikh penting</t>
  </si>
  <si>
    <t>Cutoff katering</t>
  </si>
  <si>
    <t>Kumpulan hadir sah</t>
  </si>
  <si>
    <t>Orang hadir sah</t>
  </si>
  <si>
    <t>Belum menjawab</t>
  </si>
  <si>
    <t>Baki item diketahui tidak termasuk kos yang belum diisi. Kos pakej hanya direkod sekali. Wang sumbangan / hantaran untuk membiayai item yang sama tidak ditambah sebagai kos kedua. Semua angka tetamu perlu disahkan dengan katering.</t>
  </si>
</sst>
</file>

<file path=xl/styles.xml><?xml version="1.0" encoding="utf-8"?>
<styleSheet xmlns="http://schemas.openxmlformats.org/spreadsheetml/2006/main">
  <numFmts count="4">
    <numFmt numFmtId="164" formatCode="dd mmm yyyy"/>
    <numFmt numFmtId="165" formatCode="&quot;RM &quot;#,##0.00;[Red]&quot;RM &quot;-#,##0.00"/>
    <numFmt numFmtId="166" formatCode="0%"/>
    <numFmt numFmtId="167" formatCode="hh:mm"/>
  </numFmts>
  <fonts count="9">
    <font>
      <sz val="11"/>
      <color theme="1"/>
      <name val="Calibri"/>
      <family val="2"/>
      <scheme val="minor"/>
    </font>
    <font>
      <b/>
      <sz val="25"/>
      <color rgb="FF302820"/>
      <name val="Georgia"/>
      <family val="2"/>
    </font>
    <font>
      <sz val="11"/>
      <color rgb="FF6B5B45"/>
      <name val="Calibri"/>
      <family val="2"/>
      <scheme val="minor"/>
    </font>
    <font>
      <sz val="11"/>
      <color rgb="FF302820"/>
      <name val="Calibri"/>
      <family val="2"/>
      <scheme val="minor"/>
    </font>
    <font>
      <b/>
      <sz val="11"/>
      <color rgb="FFFFFFFF"/>
      <name val="Calibri"/>
      <family val="2"/>
      <scheme val="minor"/>
    </font>
    <font>
      <u/>
      <sz val="11"/>
      <color rgb="FF215D79"/>
      <name val="Calibri"/>
      <family val="2"/>
      <scheme val="minor"/>
    </font>
    <font>
      <sz val="11"/>
      <color rgb="FF215D79"/>
      <name val="Calibri"/>
      <family val="2"/>
      <scheme val="minor"/>
    </font>
    <font>
      <b/>
      <sz val="18"/>
      <color rgb="FF6B5B45"/>
      <name val="Calibri"/>
      <family val="2"/>
      <scheme val="minor"/>
    </font>
    <font>
      <b/>
      <sz val="11"/>
      <color rgb="FF302820"/>
      <name val="Calibri"/>
      <family val="2"/>
      <scheme val="minor"/>
    </font>
  </fonts>
  <fills count="5">
    <fill>
      <patternFill patternType="none"/>
    </fill>
    <fill>
      <patternFill patternType="gray125"/>
    </fill>
    <fill>
      <patternFill patternType="solid">
        <fgColor rgb="FF6B5B45"/>
        <bgColor indexed="64"/>
      </patternFill>
    </fill>
    <fill>
      <patternFill patternType="solid">
        <fgColor rgb="FFF2F8FA"/>
        <bgColor indexed="64"/>
      </patternFill>
    </fill>
    <fill>
      <patternFill patternType="solid">
        <fgColor rgb="FFFAF3F0"/>
        <bgColor indexed="64"/>
      </patternFill>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center" wrapText="1"/>
    </xf>
    <xf numFmtId="0" fontId="5" fillId="0" borderId="0" xfId="0" applyFont="1" applyAlignment="1">
      <alignment vertical="top" wrapText="1"/>
    </xf>
    <xf numFmtId="0" fontId="6" fillId="3" borderId="0" xfId="0" applyFont="1" applyFill="1" applyAlignment="1">
      <alignment vertical="top" wrapText="1"/>
    </xf>
    <xf numFmtId="164" fontId="6" fillId="3" borderId="0" xfId="0" applyNumberFormat="1" applyFont="1" applyFill="1" applyAlignment="1">
      <alignment vertical="top"/>
    </xf>
    <xf numFmtId="164" fontId="2" fillId="4" borderId="0" xfId="0" applyNumberFormat="1" applyFont="1" applyFill="1" applyAlignment="1">
      <alignment vertical="top"/>
    </xf>
    <xf numFmtId="0" fontId="2" fillId="4" borderId="0" xfId="0" applyFont="1" applyFill="1" applyAlignment="1">
      <alignment vertical="top" wrapText="1"/>
    </xf>
    <xf numFmtId="165" fontId="6" fillId="3" borderId="0" xfId="0" applyNumberFormat="1" applyFont="1" applyFill="1"/>
    <xf numFmtId="0" fontId="3"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xf>
    <xf numFmtId="0" fontId="2" fillId="0" borderId="0" xfId="0" applyFont="1" applyAlignment="1">
      <alignment vertical="center" wrapText="1"/>
    </xf>
    <xf numFmtId="166" fontId="7" fillId="0" borderId="0" xfId="0" applyNumberFormat="1" applyFont="1" applyAlignment="1">
      <alignment vertical="center"/>
    </xf>
    <xf numFmtId="165" fontId="2" fillId="4" borderId="0" xfId="0" applyNumberFormat="1" applyFont="1" applyFill="1" applyAlignment="1">
      <alignment vertical="center"/>
    </xf>
    <xf numFmtId="0" fontId="4" fillId="2" borderId="0" xfId="0" applyFont="1" applyFill="1" applyAlignment="1">
      <alignment horizontal="center" vertical="center" wrapText="1"/>
    </xf>
    <xf numFmtId="0" fontId="2" fillId="4" borderId="0" xfId="0" applyFont="1" applyFill="1" applyAlignment="1">
      <alignment horizontal="center" vertical="center"/>
    </xf>
    <xf numFmtId="0" fontId="7" fillId="0" borderId="0" xfId="0" applyFont="1" applyAlignment="1">
      <alignment horizontal="center" vertical="center"/>
    </xf>
    <xf numFmtId="167" fontId="6" fillId="3" borderId="0" xfId="0" applyNumberFormat="1" applyFont="1" applyFill="1"/>
  </cellXfs>
  <cellStyles count="1">
    <cellStyle name="Normal" xfId="0" builtinId="0"/>
  </cellStyles>
  <dxfs count="10">
    <dxf>
      <font>
        <color rgb="FF9C2525"/>
      </font>
      <fill>
        <patternFill>
          <bgColor rgb="FFFDEDED"/>
        </patternFill>
      </fill>
    </dxf>
    <dxf>
      <font>
        <color rgb="FF302820"/>
      </font>
    </dxf>
    <dxf>
      <font>
        <color rgb="FF215D79"/>
      </font>
      <fill>
        <patternFill>
          <bgColor rgb="FFF2F8FA"/>
        </patternFill>
      </fill>
    </dxf>
    <dxf>
      <font>
        <color rgb="FF6B5B45"/>
      </font>
      <numFmt numFmtId="164" formatCode="dd mmm yyyy"/>
      <fill>
        <patternFill>
          <bgColor rgb="FFFAF3F0"/>
        </patternFill>
      </fill>
    </dxf>
    <dxf>
      <font>
        <color rgb="FF215D79"/>
      </font>
      <numFmt numFmtId="164" formatCode="dd mmm yyyy"/>
      <fill>
        <patternFill>
          <bgColor rgb="FFF2F8FA"/>
        </patternFill>
      </fill>
    </dxf>
    <dxf>
      <font>
        <color rgb="FF6B5B45"/>
      </font>
      <fill>
        <patternFill>
          <bgColor rgb="FFFAF3F0"/>
        </patternFill>
      </fill>
    </dxf>
    <dxf>
      <font>
        <color rgb="FF286044"/>
      </font>
      <fill>
        <patternFill>
          <bgColor rgb="FFEDF6EF"/>
        </patternFill>
      </fill>
    </dxf>
    <dxf>
      <font>
        <color rgb="FF215D79"/>
      </font>
      <numFmt numFmtId="165" formatCode="&quot;RM &quot;#,##0.00;[Red]&quot;RM &quot;-#,##0.00"/>
      <fill>
        <patternFill>
          <bgColor rgb="FFF2F8FA"/>
        </patternFill>
      </fill>
    </dxf>
    <dxf>
      <font>
        <color rgb="FF6B5B45"/>
      </font>
      <numFmt numFmtId="165" formatCode="&quot;RM &quot;#,##0.00;[Red]&quot;RM &quot;-#,##0.00"/>
      <fill>
        <patternFill>
          <bgColor rgb="FFFAF3F0"/>
        </patternFill>
      </fill>
    </dxf>
    <dxf>
      <font>
        <color rgb="FF215D79"/>
      </font>
      <numFmt numFmtId="167" formatCode="hh:mm"/>
      <fill>
        <patternFill>
          <bgColor rgb="FFF2F8FA"/>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ables/table1.xml><?xml version="1.0" encoding="utf-8"?>
<table xmlns="http://schemas.openxmlformats.org/spreadsheetml/2006/main" id="1" name="ChecklistTable" displayName="ChecklistTable" ref="A5:N505" totalsRowShown="0">
  <autoFilter ref="A5:N505"/>
  <tableColumns count="14">
    <tableColumn id="1" name="ID tugas" dataDxfId="1"/>
    <tableColumn id="2" name="Fasa" dataDxfId="1"/>
    <tableColumn id="3" name="Majlis" dataDxfId="2"/>
    <tableColumn id="4" name="Tugas" dataDxfId="2"/>
    <tableColumn id="5" name="Pemilik" dataDxfId="2"/>
    <tableColumn id="6" name="Asas tarikh" dataDxfId="2"/>
    <tableColumn id="7" name="Hari +/-" dataDxfId="2"/>
    <tableColumn id="8" name="Tarikh cadangan" dataDxfId="3"/>
    <tableColumn id="9" name="Tarikh manual" dataDxfId="4"/>
    <tableColumn id="10" name="Tarikh akhir" dataDxfId="3"/>
    <tableColumn id="11" name="Status" dataDxfId="2"/>
    <tableColumn id="12" name="Catatan" dataDxfId="2"/>
    <tableColumn id="13" name="Aktif" dataDxfId="5"/>
    <tableColumn id="14" name="Semakan" dataDxfId="5"/>
  </tableColumns>
  <tableStyleInfo name="TableStyleLight8" showFirstColumn="0" showLastColumn="0" showRowStripes="1" showColumnStripes="0"/>
</table>
</file>

<file path=xl/tables/table2.xml><?xml version="1.0" encoding="utf-8"?>
<table xmlns="http://schemas.openxmlformats.org/spreadsheetml/2006/main" id="2" name="BajetTable" displayName="BajetTable" ref="A5:L505" totalsRowShown="0">
  <autoFilter ref="A5:L505"/>
  <tableColumns count="12">
    <tableColumn id="1" name="ID item" dataDxfId="2"/>
    <tableColumn id="2" name="Majlis" dataDxfId="2"/>
    <tableColumn id="3" name="Item" dataDxfId="2"/>
    <tableColumn id="4" name="Vendor" dataDxfId="2"/>
    <tableColumn id="5" name="Anggaran" dataDxfId="7"/>
    <tableColumn id="6" name="Kos disahkan" dataDxfId="7"/>
    <tableColumn id="7" name="Dibayar bersih" dataDxfId="8"/>
    <tableColumn id="8" name="Baki bayaran" dataDxfId="8"/>
    <tableColumn id="9" name="Beza bajet" dataDxfId="8"/>
    <tableColumn id="10" name="Tarikh akhir bayaran" dataDxfId="4"/>
    <tableColumn id="11" name="Catatan" dataDxfId="2"/>
    <tableColumn id="12" name="Semakan" dataDxfId="5"/>
  </tableColumns>
  <tableStyleInfo name="TableStyleLight8" showFirstColumn="0" showLastColumn="0" showRowStripes="1" showColumnStripes="0"/>
</table>
</file>

<file path=xl/tables/table3.xml><?xml version="1.0" encoding="utf-8"?>
<table xmlns="http://schemas.openxmlformats.org/spreadsheetml/2006/main" id="3" name="BayaranTable" displayName="BayaranTable" ref="A5:G1005" totalsRowShown="0">
  <autoFilter ref="A5:G1005"/>
  <tableColumns count="7">
    <tableColumn id="1" name="ID item" dataDxfId="2"/>
    <tableColumn id="2" name="Tarikh" dataDxfId="4"/>
    <tableColumn id="3" name="Amaun" dataDxfId="7"/>
    <tableColumn id="4" name="Kaedah" dataDxfId="2"/>
    <tableColumn id="5" name="Rujukan resit" dataDxfId="2"/>
    <tableColumn id="6" name="Catatan" dataDxfId="2"/>
    <tableColumn id="7" name="Semakan" dataDxfId="5"/>
  </tableColumns>
  <tableStyleInfo name="TableStyleLight8" showFirstColumn="0" showLastColumn="0" showRowStripes="1" showColumnStripes="0"/>
</table>
</file>

<file path=xl/tables/table4.xml><?xml version="1.0" encoding="utf-8"?>
<table xmlns="http://schemas.openxmlformats.org/spreadsheetml/2006/main" id="4" name="TetamuTable" displayName="TetamuTable" ref="A5:L2005" totalsRowShown="0">
  <autoFilter ref="A5:L2005"/>
  <tableColumns count="12">
    <tableColumn id="1" name="ID kumpulan" dataDxfId="2"/>
    <tableColumn id="2" name="Majlis" dataDxfId="2"/>
    <tableColumn id="3" name="Nama kumpulan" dataDxfId="2"/>
    <tableColumn id="4" name="Telefon / e-mel" dataDxfId="2"/>
    <tableColumn id="5" name="Kapasiti jemputan" dataDxfId="2"/>
    <tableColumn id="6" name="Jawapan" dataDxfId="2"/>
    <tableColumn id="7" name="Orang disahkan" dataDxfId="2"/>
    <tableColumn id="8" name="Tarikh jemputan" dataDxfId="4"/>
    <tableColumn id="9" name="Pemilik susulan" dataDxfId="2"/>
    <tableColumn id="10" name="Catatan" dataDxfId="2"/>
    <tableColumn id="11" name="Orang dikira" dataDxfId="5"/>
    <tableColumn id="12" name="Semakan" dataDxfId="5"/>
  </tableColumns>
  <tableStyleInfo name="TableStyleLight8" showFirstColumn="0" showLastColumn="0" showRowStripes="1" showColumnStripes="0"/>
</table>
</file>

<file path=xl/tables/table5.xml><?xml version="1.0" encoding="utf-8"?>
<table xmlns="http://schemas.openxmlformats.org/spreadsheetml/2006/main" id="5" name="VendorTable" displayName="VendorTable" ref="A5:I105" totalsRowShown="0">
  <autoFilter ref="A5:I105"/>
  <tableColumns count="9">
    <tableColumn id="1" name="Vendor" dataDxfId="2"/>
    <tableColumn id="2" name="Majlis" dataDxfId="2"/>
    <tableColumn id="3" name="Skop" dataDxfId="2"/>
    <tableColumn id="4" name="Telefon" dataDxfId="2"/>
    <tableColumn id="5" name="Pemilik" dataDxfId="2"/>
    <tableColumn id="6" name="Tarikh / masa tiba" dataDxfId="2"/>
    <tableColumn id="7" name="Cutoff / terma" dataDxfId="2"/>
    <tableColumn id="8" name="Pautan kontrak" dataDxfId="2"/>
    <tableColumn id="9" name="Catatan" dataDxfId="2"/>
  </tableColumns>
  <tableStyleInfo name="TableStyleLight8" showFirstColumn="0" showLastColumn="0" showRowStripes="1" showColumnStripes="0"/>
</table>
</file>

<file path=xl/tables/table6.xml><?xml version="1.0" encoding="utf-8"?>
<table xmlns="http://schemas.openxmlformats.org/spreadsheetml/2006/main" id="6" name="AturCaraTable" displayName="AturCaraTable" ref="A5:G155" totalsRowShown="0">
  <autoFilter ref="A5:G155"/>
  <tableColumns count="7">
    <tableColumn id="1" name="Majlis" dataDxfId="2"/>
    <tableColumn id="2" name="Tarikh" dataDxfId="3"/>
    <tableColumn id="3" name="Masa mula" dataDxfId="9"/>
    <tableColumn id="4" name="Masa tamat" dataDxfId="9"/>
    <tableColumn id="5" name="Aktiviti" dataDxfId="2"/>
    <tableColumn id="6" name="Pemilik" dataDxfId="2"/>
    <tableColumn id="7" name="Catatan" dataDxfId="2"/>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alaysia.gov.my/my/digital-services/document-check-required-for-marriage-permission" TargetMode="External"/><Relationship Id="rId2" Type="http://schemas.openxmlformats.org/officeDocument/2006/relationships/hyperlink" Target="https://jainj.johor.gov.my/permohonan-kebenaran-berkahwin/" TargetMode="External"/><Relationship Id="rId3" Type="http://schemas.openxmlformats.org/officeDocument/2006/relationships/hyperlink" Target="https://www.jais.gov.my/en/soalan-lazim/" TargetMode="External"/><Relationship Id="rId4" Type="http://schemas.openxmlformats.org/officeDocument/2006/relationships/hyperlink" Target="https://www.jais.gov.my/wp-content/uploads/2024/12/TATACARA-PENGURUSAN-NIKAH-CERAI-DAN-PEMBATALAN-SERTA-RUJU-ORANG-ISLAM-NEGERI-SELANGOR.pdf" TargetMode="External"/><Relationship Id="rId5" Type="http://schemas.openxmlformats.org/officeDocument/2006/relationships/hyperlink" Target="https://www.islam.gov.my/en/media-statement/3838-tempoh-sah-laku-sijil-kursus-pra-perkahwinan-islam-selama-10-tahun-bermula-1-oktober-2023" TargetMode="External"/><Relationship Id="rId6" Type="http://schemas.openxmlformats.org/officeDocument/2006/relationships/hyperlink" Target="https://www.muftiwp.gov.my/ms/artikel/bayan-linnas/6590-bayan-linnas-siri-ke-352-hukum-pemberian-mas-kahwin-sebelum-akad-nikah" TargetMode="External"/><Relationship Id="rId7" Type="http://schemas.openxmlformats.org/officeDocument/2006/relationships/hyperlink" Target="https://www.tastytouch.com.my/event-term-conditions" TargetMode="External"/><Relationship Id="rId8" Type="http://schemas.openxmlformats.org/officeDocument/2006/relationships/hyperlink" Target="https://dechefdining.com/catering" TargetMode="External"/><Relationship Id="rId9" Type="http://schemas.openxmlformats.org/officeDocument/2006/relationships/hyperlink" Target="https://www.greenvelope.com/resources/when-to-send-wedding-invitations-and-save-the-dates" TargetMode="External"/><Relationship Id="rId10" Type="http://schemas.openxmlformats.org/officeDocument/2006/relationships/hyperlink" Target="https://www.kahwinstudio.com/blog/checklist-kahwin-pdf"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6B5B45"/>
    <pageSetUpPr fitToPage="1"/>
  </sheetPr>
  <dimension ref="A1:F29"/>
  <sheetViews>
    <sheetView showGridLines="0" tabSelected="1" zoomScale="90" zoomScaleNormal="90" workbookViewId="0">
      <pane ySplit="5" topLeftCell="A6" activePane="bottomLeft" state="frozen"/>
      <selection pane="bottomLeft"/>
    </sheetView>
  </sheetViews>
  <sheetFormatPr defaultRowHeight="30" customHeight="1"/>
  <cols>
    <col min="1" max="1" width="4.7109375" customWidth="1"/>
    <col min="2" max="2" width="34.7109375" customWidth="1"/>
    <col min="3" max="6" width="20.7109375" customWidth="1"/>
  </cols>
  <sheetData>
    <row r="1" spans="1:6" ht="40" customHeight="1">
      <c r="A1" s="1" t="s">
        <v>0</v>
      </c>
    </row>
    <row r="3" spans="1:6" ht="42" customHeight="1">
      <c r="A3" s="2" t="s">
        <v>9</v>
      </c>
      <c r="B3" s="2"/>
      <c r="C3" s="2"/>
      <c r="D3" s="2"/>
      <c r="E3" s="2"/>
      <c r="F3" s="2"/>
    </row>
    <row r="6" spans="1:6" ht="64" customHeight="1">
      <c r="B6" s="3" t="s">
        <v>10</v>
      </c>
      <c r="C6" s="2" t="s">
        <v>11</v>
      </c>
      <c r="D6" s="2"/>
      <c r="E6" s="2"/>
      <c r="F6" s="2"/>
    </row>
    <row r="7" spans="1:6" ht="64" customHeight="1">
      <c r="B7" s="3" t="s">
        <v>12</v>
      </c>
      <c r="C7" s="2" t="s">
        <v>13</v>
      </c>
      <c r="D7" s="2"/>
      <c r="E7" s="2"/>
      <c r="F7" s="2"/>
    </row>
    <row r="8" spans="1:6" ht="64" customHeight="1">
      <c r="B8" s="3" t="s">
        <v>14</v>
      </c>
      <c r="C8" s="2" t="s">
        <v>15</v>
      </c>
      <c r="D8" s="2"/>
      <c r="E8" s="2"/>
      <c r="F8" s="2"/>
    </row>
    <row r="9" spans="1:6" ht="64" customHeight="1">
      <c r="B9" s="3" t="s">
        <v>16</v>
      </c>
      <c r="C9" s="2" t="s">
        <v>17</v>
      </c>
      <c r="D9" s="2"/>
      <c r="E9" s="2"/>
      <c r="F9" s="2"/>
    </row>
    <row r="10" spans="1:6" ht="64" customHeight="1">
      <c r="B10" s="3" t="s">
        <v>18</v>
      </c>
      <c r="C10" s="2" t="s">
        <v>19</v>
      </c>
      <c r="D10" s="2"/>
      <c r="E10" s="2"/>
      <c r="F10" s="2"/>
    </row>
    <row r="11" spans="1:6" ht="64" customHeight="1">
      <c r="B11" s="3" t="s">
        <v>20</v>
      </c>
      <c r="C11" s="2" t="s">
        <v>21</v>
      </c>
      <c r="D11" s="2"/>
      <c r="E11" s="2"/>
      <c r="F11" s="2"/>
    </row>
    <row r="12" spans="1:6" ht="64" customHeight="1">
      <c r="B12" s="3" t="s">
        <v>22</v>
      </c>
      <c r="C12" s="2" t="s">
        <v>23</v>
      </c>
      <c r="D12" s="2"/>
      <c r="E12" s="2"/>
      <c r="F12" s="2"/>
    </row>
    <row r="13" spans="1:6" ht="64" customHeight="1">
      <c r="B13" s="3" t="s">
        <v>24</v>
      </c>
      <c r="C13" s="2" t="s">
        <v>25</v>
      </c>
      <c r="D13" s="2"/>
      <c r="E13" s="2"/>
      <c r="F13" s="2"/>
    </row>
    <row r="14" spans="1:6" ht="64" customHeight="1">
      <c r="B14" s="3" t="s">
        <v>26</v>
      </c>
      <c r="C14" s="2" t="s">
        <v>27</v>
      </c>
      <c r="D14" s="2"/>
      <c r="E14" s="2"/>
      <c r="F14" s="2"/>
    </row>
    <row r="17" spans="2:6" ht="30" customHeight="1">
      <c r="B17" s="4" t="s">
        <v>28</v>
      </c>
      <c r="C17" s="4"/>
      <c r="D17" s="4"/>
      <c r="E17" s="4"/>
      <c r="F17" s="4"/>
    </row>
    <row r="18" spans="2:6" ht="66" customHeight="1">
      <c r="B18" s="5" t="s">
        <v>29</v>
      </c>
      <c r="C18" s="2" t="s">
        <v>30</v>
      </c>
      <c r="D18" s="2"/>
      <c r="E18" s="2"/>
      <c r="F18" s="2"/>
    </row>
    <row r="19" spans="2:6" ht="66" customHeight="1">
      <c r="B19" s="5" t="s">
        <v>31</v>
      </c>
      <c r="C19" s="2" t="s">
        <v>32</v>
      </c>
      <c r="D19" s="2"/>
      <c r="E19" s="2"/>
      <c r="F19" s="2"/>
    </row>
    <row r="20" spans="2:6" ht="66" customHeight="1">
      <c r="B20" s="5" t="s">
        <v>33</v>
      </c>
      <c r="C20" s="2" t="s">
        <v>34</v>
      </c>
      <c r="D20" s="2"/>
      <c r="E20" s="2"/>
      <c r="F20" s="2"/>
    </row>
    <row r="21" spans="2:6" ht="66" customHeight="1">
      <c r="B21" s="5" t="s">
        <v>35</v>
      </c>
      <c r="C21" s="2" t="s">
        <v>36</v>
      </c>
      <c r="D21" s="2"/>
      <c r="E21" s="2"/>
      <c r="F21" s="2"/>
    </row>
    <row r="22" spans="2:6" ht="66" customHeight="1">
      <c r="B22" s="5" t="s">
        <v>37</v>
      </c>
      <c r="C22" s="2" t="s">
        <v>38</v>
      </c>
      <c r="D22" s="2"/>
      <c r="E22" s="2"/>
      <c r="F22" s="2"/>
    </row>
    <row r="23" spans="2:6" ht="66" customHeight="1">
      <c r="B23" s="5" t="s">
        <v>39</v>
      </c>
      <c r="C23" s="2" t="s">
        <v>40</v>
      </c>
      <c r="D23" s="2"/>
      <c r="E23" s="2"/>
      <c r="F23" s="2"/>
    </row>
    <row r="24" spans="2:6" ht="66" customHeight="1">
      <c r="B24" s="5" t="s">
        <v>41</v>
      </c>
      <c r="C24" s="2" t="s">
        <v>42</v>
      </c>
      <c r="D24" s="2"/>
      <c r="E24" s="2"/>
      <c r="F24" s="2"/>
    </row>
    <row r="25" spans="2:6" ht="66" customHeight="1">
      <c r="B25" s="5" t="s">
        <v>43</v>
      </c>
      <c r="C25" s="2" t="s">
        <v>44</v>
      </c>
      <c r="D25" s="2"/>
      <c r="E25" s="2"/>
      <c r="F25" s="2"/>
    </row>
    <row r="26" spans="2:6" ht="66" customHeight="1">
      <c r="B26" s="5" t="s">
        <v>45</v>
      </c>
      <c r="C26" s="2" t="s">
        <v>46</v>
      </c>
      <c r="D26" s="2"/>
      <c r="E26" s="2"/>
      <c r="F26" s="2"/>
    </row>
    <row r="28" spans="2:6" ht="30" customHeight="1">
      <c r="B28" s="5" t="s">
        <v>47</v>
      </c>
    </row>
    <row r="29" spans="2:6" ht="40" customHeight="1">
      <c r="B29" s="2" t="s">
        <v>48</v>
      </c>
      <c r="C29" s="2"/>
      <c r="D29" s="2"/>
      <c r="E29" s="2"/>
      <c r="F29" s="2"/>
    </row>
  </sheetData>
  <mergeCells count="21">
    <mergeCell ref="A3:F3"/>
    <mergeCell ref="C6:F6"/>
    <mergeCell ref="C7:F7"/>
    <mergeCell ref="C8:F8"/>
    <mergeCell ref="C9:F9"/>
    <mergeCell ref="C10:F10"/>
    <mergeCell ref="C11:F11"/>
    <mergeCell ref="C12:F12"/>
    <mergeCell ref="C13:F13"/>
    <mergeCell ref="C14:F14"/>
    <mergeCell ref="B17:F17"/>
    <mergeCell ref="C18:F18"/>
    <mergeCell ref="C19:F19"/>
    <mergeCell ref="C20:F20"/>
    <mergeCell ref="C21:F21"/>
    <mergeCell ref="C22:F22"/>
    <mergeCell ref="C23:F23"/>
    <mergeCell ref="C24:F24"/>
    <mergeCell ref="C25:F25"/>
    <mergeCell ref="C26:F26"/>
    <mergeCell ref="B29:F29"/>
  </mergeCells>
  <hyperlinks>
    <hyperlink ref="B18" r:id="rId1"/>
    <hyperlink ref="B19" r:id="rId2"/>
    <hyperlink ref="B20" r:id="rId3"/>
    <hyperlink ref="B21" r:id="rId4"/>
    <hyperlink ref="B22" r:id="rId5"/>
    <hyperlink ref="B23" r:id="rId6"/>
    <hyperlink ref="B24" r:id="rId7"/>
    <hyperlink ref="B25" r:id="rId8"/>
    <hyperlink ref="B26" r:id="rId9"/>
    <hyperlink ref="B28" r:id="rId10"/>
  </hyperlinks>
  <pageMargins left="0.3" right="0.3" top="0.45" bottom="0.45" header="0.3" footer="0.3"/>
  <pageSetup paperSize="9" fitToHeight="0" orientation="landscape"/>
  <headerFooter>
    <oddHeader>&amp;LKahwin Studio&amp;RChecklist kahwin v1.0</oddHeader>
    <oddFooter>&amp;L2026-09-28&amp;RHalaman &amp;P / &amp;N</oddFooter>
  </headerFooter>
</worksheet>
</file>

<file path=xl/worksheets/sheet2.xml><?xml version="1.0" encoding="utf-8"?>
<worksheet xmlns="http://schemas.openxmlformats.org/spreadsheetml/2006/main" xmlns:r="http://schemas.openxmlformats.org/officeDocument/2006/relationships">
  <sheetPr>
    <tabColor rgb="FF6B5B45"/>
    <pageSetUpPr fitToPage="1"/>
  </sheetPr>
  <dimension ref="A1:N14"/>
  <sheetViews>
    <sheetView showGridLines="0" zoomScale="90" zoomScaleNormal="90" workbookViewId="0">
      <pane ySplit="5" topLeftCell="A6" activePane="bottomLeft" state="frozen"/>
      <selection pane="bottomLeft"/>
    </sheetView>
  </sheetViews>
  <sheetFormatPr defaultRowHeight="30" customHeight="1"/>
  <cols>
    <col min="1" max="13" width="18.7109375" customWidth="1"/>
    <col min="14" max="14" width="45.7109375" customWidth="1"/>
  </cols>
  <sheetData>
    <row r="1" spans="1:14" ht="40" customHeight="1">
      <c r="A1" s="1" t="s">
        <v>1</v>
      </c>
    </row>
    <row r="3" spans="1:14" ht="42" customHeight="1">
      <c r="A3" s="2" t="s">
        <v>49</v>
      </c>
      <c r="B3" s="2"/>
      <c r="C3" s="2"/>
      <c r="D3" s="2"/>
      <c r="E3" s="2"/>
      <c r="F3" s="2"/>
      <c r="G3" s="2"/>
      <c r="H3" s="2"/>
      <c r="I3" s="2"/>
      <c r="J3" s="2"/>
      <c r="K3" s="2"/>
      <c r="L3" s="2"/>
      <c r="M3" s="2"/>
      <c r="N3" s="2"/>
    </row>
    <row r="5" spans="1:14" ht="46" customHeight="1">
      <c r="A5" s="4" t="s">
        <v>50</v>
      </c>
      <c r="B5" s="4" t="s">
        <v>51</v>
      </c>
      <c r="C5" s="4" t="s">
        <v>52</v>
      </c>
      <c r="D5" s="4" t="s">
        <v>53</v>
      </c>
      <c r="E5" s="4" t="s">
        <v>54</v>
      </c>
      <c r="F5" s="4" t="s">
        <v>55</v>
      </c>
      <c r="G5" s="4" t="s">
        <v>56</v>
      </c>
      <c r="H5" s="4" t="s">
        <v>57</v>
      </c>
      <c r="I5" s="4" t="s">
        <v>58</v>
      </c>
      <c r="J5" s="4" t="s">
        <v>59</v>
      </c>
      <c r="K5" s="4" t="s">
        <v>60</v>
      </c>
      <c r="L5" s="4" t="s">
        <v>61</v>
      </c>
      <c r="M5" s="4" t="s">
        <v>62</v>
      </c>
      <c r="N5" s="4" t="s">
        <v>63</v>
      </c>
    </row>
    <row r="6" spans="1:14" ht="58" customHeight="1">
      <c r="A6" s="3" t="s">
        <v>64</v>
      </c>
      <c r="B6" s="6" t="s">
        <v>65</v>
      </c>
      <c r="C6" s="7"/>
      <c r="D6" s="6"/>
      <c r="E6" s="6">
        <v>56</v>
      </c>
      <c r="F6" s="6">
        <v>14</v>
      </c>
      <c r="G6" s="6">
        <v>7</v>
      </c>
      <c r="H6" s="7"/>
      <c r="I6" s="8">
        <f>IF(AND(B6="Ya",ISNUMBER(C6),ISNUMBER(E6),ISNUMBER(F6),ISNUMBER(G6),OR(H6="",ISNUMBER(H6))),C6-E6,"")</f>
        <v/>
      </c>
      <c r="J6" s="8">
        <f>IF(AND(B6="Ya",ISNUMBER(C6),ISNUMBER(E6),ISNUMBER(F6),ISNUMBER(G6),OR(H6="",ISNUMBER(H6))),IF(H6="",C6-F6,H6),"")</f>
        <v/>
      </c>
      <c r="K6" s="8">
        <f>IF(J6="","",J6-G6)</f>
        <v/>
      </c>
      <c r="L6" s="8">
        <f>IF(K6="","",K6-7)</f>
        <v/>
      </c>
      <c r="M6" s="8">
        <f>IF(K6="","",K6-2)</f>
        <v/>
      </c>
      <c r="N6" s="9" t="str">
        <f>IF(B6&lt;&gt;"Ya","Tidak aktif",IF(C6="","Isi tarikh majlis",IF(NOT(ISNUMBER(C6)),"Semak tarikh majlis",IF(OR(NOT(ISNUMBER(E6)),NOT(ISNUMBER(F6)),NOT(ISNUMBER(G6))),"Semak bilangan hari",IF(AND(H6&lt;&gt;"",NOT(ISNUMBER(H6))),"Semak tarikh katering",IF(OR(J6&gt;C6,K6&gt;=J6,I6&gt;=K6),"Semak susunan tarikh",IF(K6-I6&lt;14,"Ruang menjawab kurang 14 hari",IF(H6="","Sahkan cutoff katering (cadangan)","Cutoff kontrak diisi"))))))))</f>
        <v>Isi tarikh majlis</v>
      </c>
    </row>
    <row r="7" spans="1:14" ht="58" customHeight="1">
      <c r="A7" s="3" t="s">
        <v>66</v>
      </c>
      <c r="B7" s="6" t="s">
        <v>65</v>
      </c>
      <c r="C7" s="7"/>
      <c r="D7" s="6"/>
      <c r="E7" s="6">
        <v>56</v>
      </c>
      <c r="F7" s="6">
        <v>14</v>
      </c>
      <c r="G7" s="6">
        <v>7</v>
      </c>
      <c r="H7" s="7"/>
      <c r="I7" s="8">
        <f>IF(AND(B7="Ya",ISNUMBER(C7),ISNUMBER(E7),ISNUMBER(F7),ISNUMBER(G7),OR(H7="",ISNUMBER(H7))),C7-E7,"")</f>
        <v/>
      </c>
      <c r="J7" s="8">
        <f>IF(AND(B7="Ya",ISNUMBER(C7),ISNUMBER(E7),ISNUMBER(F7),ISNUMBER(G7),OR(H7="",ISNUMBER(H7))),IF(H7="",C7-F7,H7),"")</f>
        <v/>
      </c>
      <c r="K7" s="8">
        <f>IF(J7="","",J7-G7)</f>
        <v/>
      </c>
      <c r="L7" s="8">
        <f>IF(K7="","",K7-7)</f>
        <v/>
      </c>
      <c r="M7" s="8">
        <f>IF(K7="","",K7-2)</f>
        <v/>
      </c>
      <c r="N7" s="9" t="str">
        <f>IF(B7&lt;&gt;"Ya","Tidak aktif",IF(C7="","Isi tarikh majlis",IF(NOT(ISNUMBER(C7)),"Semak tarikh majlis",IF(OR(NOT(ISNUMBER(E7)),NOT(ISNUMBER(F7)),NOT(ISNUMBER(G7))),"Semak bilangan hari",IF(AND(H7&lt;&gt;"",NOT(ISNUMBER(H7))),"Semak tarikh katering",IF(OR(J7&gt;C7,K7&gt;=J7,I7&gt;=K7),"Semak susunan tarikh",IF(K7-I7&lt;14,"Ruang menjawab kurang 14 hari",IF(H7="","Sahkan cutoff katering (cadangan)","Cutoff kontrak diisi"))))))))</f>
        <v>Isi tarikh majlis</v>
      </c>
    </row>
    <row r="8" spans="1:14" ht="58" customHeight="1">
      <c r="A8" s="3" t="s">
        <v>67</v>
      </c>
      <c r="B8" s="6" t="s">
        <v>68</v>
      </c>
      <c r="C8" s="7"/>
      <c r="D8" s="6"/>
      <c r="E8" s="6">
        <v>56</v>
      </c>
      <c r="F8" s="6">
        <v>14</v>
      </c>
      <c r="G8" s="6">
        <v>7</v>
      </c>
      <c r="H8" s="7"/>
      <c r="I8" s="8">
        <f>IF(AND(B8="Ya",ISNUMBER(C8),ISNUMBER(E8),ISNUMBER(F8),ISNUMBER(G8),OR(H8="",ISNUMBER(H8))),C8-E8,"")</f>
        <v/>
      </c>
      <c r="J8" s="8">
        <f>IF(AND(B8="Ya",ISNUMBER(C8),ISNUMBER(E8),ISNUMBER(F8),ISNUMBER(G8),OR(H8="",ISNUMBER(H8))),IF(H8="",C8-F8,H8),"")</f>
        <v/>
      </c>
      <c r="K8" s="8">
        <f>IF(J8="","",J8-G8)</f>
        <v/>
      </c>
      <c r="L8" s="8">
        <f>IF(K8="","",K8-7)</f>
        <v/>
      </c>
      <c r="M8" s="8">
        <f>IF(K8="","",K8-2)</f>
        <v/>
      </c>
      <c r="N8" s="9" t="str">
        <f>IF(B8&lt;&gt;"Ya","Tidak aktif",IF(C8="","Isi tarikh majlis",IF(NOT(ISNUMBER(C8)),"Semak tarikh majlis",IF(OR(NOT(ISNUMBER(E8)),NOT(ISNUMBER(F8)),NOT(ISNUMBER(G8))),"Semak bilangan hari",IF(AND(H8&lt;&gt;"",NOT(ISNUMBER(H8))),"Semak tarikh katering",IF(OR(J8&gt;C8,K8&gt;=J8,I8&gt;=K8),"Semak susunan tarikh",IF(K8-I8&lt;14,"Ruang menjawab kurang 14 hari",IF(H8="","Sahkan cutoff katering (cadangan)","Cutoff kontrak diisi"))))))))</f>
        <v>Tidak aktif</v>
      </c>
    </row>
    <row r="9" spans="1:14" ht="30" customHeight="1">
      <c r="A9" s="3" t="s">
        <v>69</v>
      </c>
      <c r="B9" s="9" t="str">
        <f>IF(COUNTIF(B6:B8,"Ya")&gt;0,"Ya","Tidak")</f>
        <v>Ya</v>
      </c>
      <c r="C9" s="8">
        <f>IF(MIN(IF(AND(B6="Ya",ISNUMBER(C6)),C6,99999),IF(AND(B7="Ya",ISNUMBER(C7)),C7,99999),IF(AND(B8="Ya",ISNUMBER(C8)),C8,99999))=99999,"",MIN(IF(AND(B6="Ya",ISNUMBER(C6)),C6,99999),IF(AND(B7="Ya",ISNUMBER(C7)),C7,99999),IF(AND(B8="Ya",ISNUMBER(C8)),C8,99999)))</f>
        <v/>
      </c>
    </row>
    <row r="10" spans="1:14" ht="30" customHeight="1">
      <c r="A10" s="3" t="s">
        <v>70</v>
      </c>
      <c r="B10" s="9" t="str">
        <f>B9</f>
        <v>Ya</v>
      </c>
      <c r="C10" s="8">
        <f>IF(MAX(IF(AND(B6="Ya",ISNUMBER(C6)),C6,0),IF(AND(B7="Ya",ISNUMBER(C7)),C7,0),IF(AND(B8="Ya",ISNUMBER(C8)),C8,0))=0,"",MAX(IF(AND(B6="Ya",ISNUMBER(C6)),C6,0),IF(AND(B7="Ya",ISNUMBER(C7)),C7,0),IF(AND(B8="Ya",ISNUMBER(C8)),C8,0)))</f>
        <v/>
      </c>
    </row>
    <row r="12" spans="1:14" ht="42" customHeight="1">
      <c r="A12" s="2" t="s">
        <v>71</v>
      </c>
      <c r="B12" s="2"/>
      <c r="C12" s="2"/>
      <c r="D12" s="2"/>
      <c r="E12" s="2"/>
      <c r="F12" s="2"/>
      <c r="G12" s="2"/>
      <c r="H12" s="2"/>
      <c r="I12" s="2"/>
      <c r="J12" s="2"/>
      <c r="K12" s="2"/>
      <c r="L12" s="2"/>
      <c r="M12" s="2"/>
      <c r="N12" s="2"/>
    </row>
    <row r="14" spans="1:14" ht="30" customHeight="1">
      <c r="A14" s="3" t="s">
        <v>72</v>
      </c>
      <c r="B14" s="10"/>
    </row>
  </sheetData>
  <mergeCells count="2">
    <mergeCell ref="A3:N3"/>
    <mergeCell ref="A12:N12"/>
  </mergeCells>
  <conditionalFormatting sqref="N6:N8">
    <cfRule type="containsText" dxfId="0" priority="1" operator="containsText" text="Semak">
      <formula>NOT(ISERROR(SEARCH("Semak",N6)))</formula>
    </cfRule>
  </conditionalFormatting>
  <dataValidations count="15">
    <dataValidation type="list" allowBlank="1" showInputMessage="1" showErrorMessage="1" sqref="B6">
      <formula1>"Ya,Tidak"</formula1>
    </dataValidation>
    <dataValidation type="whole" allowBlank="1" showInputMessage="1" showErrorMessage="1" sqref="E6">
      <formula1>1</formula1>
      <formula2>730</formula2>
    </dataValidation>
    <dataValidation type="whole" allowBlank="1" showInputMessage="1" showErrorMessage="1" sqref="F6">
      <formula1>1</formula1>
      <formula2>730</formula2>
    </dataValidation>
    <dataValidation type="whole" allowBlank="1" showInputMessage="1" showErrorMessage="1" sqref="G6">
      <formula1>1</formula1>
      <formula2>730</formula2>
    </dataValidation>
    <dataValidation type="list" allowBlank="1" showInputMessage="1" showErrorMessage="1" sqref="B7">
      <formula1>"Ya,Tidak"</formula1>
    </dataValidation>
    <dataValidation type="whole" allowBlank="1" showInputMessage="1" showErrorMessage="1" sqref="E7">
      <formula1>1</formula1>
      <formula2>730</formula2>
    </dataValidation>
    <dataValidation type="whole" allowBlank="1" showInputMessage="1" showErrorMessage="1" sqref="F7">
      <formula1>1</formula1>
      <formula2>730</formula2>
    </dataValidation>
    <dataValidation type="whole" allowBlank="1" showInputMessage="1" showErrorMessage="1" sqref="G7">
      <formula1>1</formula1>
      <formula2>730</formula2>
    </dataValidation>
    <dataValidation type="list" allowBlank="1" showInputMessage="1" showErrorMessage="1" sqref="B8">
      <formula1>"Ya,Tidak"</formula1>
    </dataValidation>
    <dataValidation type="whole" allowBlank="1" showInputMessage="1" showErrorMessage="1" sqref="E8">
      <formula1>1</formula1>
      <formula2>730</formula2>
    </dataValidation>
    <dataValidation type="whole" allowBlank="1" showInputMessage="1" showErrorMessage="1" sqref="F8">
      <formula1>1</formula1>
      <formula2>730</formula2>
    </dataValidation>
    <dataValidation type="whole" allowBlank="1" showInputMessage="1" showErrorMessage="1" sqref="G8">
      <formula1>1</formula1>
      <formula2>730</formula2>
    </dataValidation>
    <dataValidation type="decimal" operator="greaterThanOrEqual" allowBlank="1" showInputMessage="1" showErrorMessage="1" sqref="B14">
      <formula1>0</formula1>
    </dataValidation>
    <dataValidation type="date" allowBlank="1" showInputMessage="1" showErrorMessage="1" sqref="C6:C8">
      <formula1>43831</formula1>
      <formula2>73415</formula2>
    </dataValidation>
    <dataValidation type="date" allowBlank="1" showInputMessage="1" showErrorMessage="1" sqref="H6:H8">
      <formula1>43831</formula1>
      <formula2>73415</formula2>
    </dataValidation>
  </dataValidations>
  <pageMargins left="0.3" right="0.3" top="0.45" bottom="0.45" header="0.3" footer="0.3"/>
  <pageSetup paperSize="9" fitToHeight="0" orientation="landscape"/>
  <headerFooter>
    <oddHeader>&amp;LKahwin Studio&amp;RChecklist kahwin v1.0</oddHeader>
    <oddFooter>&amp;L2026-09-28&amp;RHalaman &amp;P / &amp;N</oddFooter>
  </headerFooter>
</worksheet>
</file>

<file path=xl/worksheets/sheet3.xml><?xml version="1.0" encoding="utf-8"?>
<worksheet xmlns="http://schemas.openxmlformats.org/spreadsheetml/2006/main" xmlns:r="http://schemas.openxmlformats.org/officeDocument/2006/relationships">
  <sheetPr>
    <tabColor rgb="FF6B5B45"/>
    <pageSetUpPr fitToPage="1"/>
  </sheetPr>
  <dimension ref="A1:F28"/>
  <sheetViews>
    <sheetView showGridLines="0" zoomScale="90" zoomScaleNormal="90" workbookViewId="0">
      <pane ySplit="5" topLeftCell="A6" activePane="bottomLeft" state="frozen"/>
      <selection pane="bottomLeft"/>
    </sheetView>
  </sheetViews>
  <sheetFormatPr defaultRowHeight="30" customHeight="1"/>
  <cols>
    <col min="1" max="1" width="29.7109375" customWidth="1"/>
    <col min="2" max="2" width="23.7109375" customWidth="1"/>
    <col min="3" max="6" width="20.7109375" customWidth="1"/>
  </cols>
  <sheetData>
    <row r="1" spans="1:6" ht="40" customHeight="1">
      <c r="A1" s="1" t="s">
        <v>2</v>
      </c>
    </row>
    <row r="3" spans="1:6" ht="42" customHeight="1">
      <c r="A3" s="2" t="s">
        <v>371</v>
      </c>
      <c r="B3" s="2"/>
      <c r="C3" s="2"/>
      <c r="D3" s="2"/>
      <c r="E3" s="2"/>
      <c r="F3" s="2"/>
    </row>
    <row r="5" spans="1:6" ht="30" customHeight="1">
      <c r="A5" s="4" t="s">
        <v>372</v>
      </c>
      <c r="B5" s="4" t="s">
        <v>373</v>
      </c>
      <c r="D5" s="4" t="s">
        <v>388</v>
      </c>
      <c r="E5" s="4"/>
      <c r="F5" s="4"/>
    </row>
    <row r="6" spans="1:6" ht="35" customHeight="1">
      <c r="A6" s="11" t="s">
        <v>374</v>
      </c>
      <c r="B6" s="12">
        <f>COUNTIFS(ChecklistTable[Tugas],"&lt;&gt;",ChecklistTable[Aktif],1,ChecklistTable[Status],"&lt;&gt;Tidak berkaitan")</f>
        <v>61</v>
      </c>
      <c r="D6" s="13" t="s">
        <v>64</v>
      </c>
      <c r="E6" s="13"/>
      <c r="F6" s="13"/>
    </row>
    <row r="7" spans="1:6" ht="35" customHeight="1">
      <c r="A7" s="11" t="s">
        <v>375</v>
      </c>
      <c r="B7" s="12">
        <f>COUNTIFS(ChecklistTable[Tugas],"&lt;&gt;",ChecklistTable[Aktif],1,ChecklistTable[Status],"Selesai")</f>
        <v>0</v>
      </c>
      <c r="D7" s="14" t="s">
        <v>52</v>
      </c>
      <c r="E7" s="8">
        <f>IF(OR(Tetapan!B6&lt;&gt;"Ya",Tetapan!C6=""),"",Tetapan!C6)</f>
        <v/>
      </c>
      <c r="F7" s="8"/>
    </row>
    <row r="8" spans="1:6" ht="35" customHeight="1">
      <c r="A8" s="11" t="s">
        <v>376</v>
      </c>
      <c r="B8" s="15">
        <f>IFERROR(COUNTIFS(ChecklistTable[Tugas],"&lt;&gt;",ChecklistTable[Aktif],1,ChecklistTable[Status],"Selesai")/COUNTIFS(ChecklistTable[Tugas],"&lt;&gt;",ChecklistTable[Aktif],1,ChecklistTable[Status],"&lt;&gt;Tidak berkaitan"),0)</f>
        <v>0</v>
      </c>
      <c r="D8" s="14" t="s">
        <v>60</v>
      </c>
      <c r="E8" s="8">
        <f>IF(OR(Tetapan!B6&lt;&gt;"Ya",Tetapan!K6=""),"",Tetapan!K6)</f>
        <v/>
      </c>
      <c r="F8" s="8"/>
    </row>
    <row r="9" spans="1:6" ht="35" customHeight="1">
      <c r="A9" s="11" t="s">
        <v>377</v>
      </c>
      <c r="B9" s="12">
        <f>COUNTIF(ChecklistTable[Semakan],"Lewat")</f>
        <v>0</v>
      </c>
      <c r="D9" s="14" t="s">
        <v>389</v>
      </c>
      <c r="E9" s="8">
        <f>IF(OR(Tetapan!B6&lt;&gt;"Ya",Tetapan!J6=""),"",Tetapan!J6)</f>
        <v/>
      </c>
      <c r="F9" s="8"/>
    </row>
    <row r="10" spans="1:6" ht="35" customHeight="1">
      <c r="A10" s="11" t="s">
        <v>378</v>
      </c>
      <c r="B10" s="12">
        <f>COUNTIF(ChecklistTable[Semakan],"Isi tarikh")</f>
        <v>61</v>
      </c>
      <c r="D10" s="13" t="s">
        <v>66</v>
      </c>
      <c r="E10" s="13"/>
      <c r="F10" s="13"/>
    </row>
    <row r="11" spans="1:6" ht="35" customHeight="1">
      <c r="A11" s="11" t="s">
        <v>379</v>
      </c>
      <c r="B11" s="16">
        <f>SUM(BajetTable[Anggaran])</f>
        <v>0</v>
      </c>
      <c r="D11" s="14" t="s">
        <v>52</v>
      </c>
      <c r="E11" s="8">
        <f>IF(OR(Tetapan!B7&lt;&gt;"Ya",Tetapan!C7=""),"",Tetapan!C7)</f>
        <v/>
      </c>
      <c r="F11" s="8"/>
    </row>
    <row r="12" spans="1:6" ht="35" customHeight="1">
      <c r="A12" s="11" t="s">
        <v>380</v>
      </c>
      <c r="B12" s="16">
        <f>SUM(BajetTable[Kos disahkan])</f>
        <v>0</v>
      </c>
      <c r="D12" s="14" t="s">
        <v>60</v>
      </c>
      <c r="E12" s="8">
        <f>IF(OR(Tetapan!B7&lt;&gt;"Ya",Tetapan!K7=""),"",Tetapan!K7)</f>
        <v/>
      </c>
      <c r="F12" s="8"/>
    </row>
    <row r="13" spans="1:6" ht="35" customHeight="1">
      <c r="A13" s="11" t="s">
        <v>381</v>
      </c>
      <c r="B13" s="16">
        <f>SUM(BayaranTable[Amaun])</f>
        <v>0</v>
      </c>
      <c r="D13" s="14" t="s">
        <v>389</v>
      </c>
      <c r="E13" s="8">
        <f>IF(OR(Tetapan!B7&lt;&gt;"Ya",Tetapan!J7=""),"",Tetapan!J7)</f>
        <v/>
      </c>
      <c r="F13" s="8"/>
    </row>
    <row r="14" spans="1:6" ht="35" customHeight="1">
      <c r="A14" s="11" t="s">
        <v>382</v>
      </c>
      <c r="B14" s="16">
        <f>SUMIF(BajetTable[Baki bayaran],"&gt;0",BajetTable[Baki bayaran])</f>
        <v>0</v>
      </c>
      <c r="D14" s="13" t="s">
        <v>67</v>
      </c>
      <c r="E14" s="13"/>
      <c r="F14" s="13"/>
    </row>
    <row r="15" spans="1:6" ht="35" customHeight="1">
      <c r="A15" s="11" t="s">
        <v>383</v>
      </c>
      <c r="B15" s="16">
        <f>IF(Tetapan!B14="","",Tetapan!B14-SUM(BajetTable[Kos disahkan]))</f>
        <v/>
      </c>
      <c r="D15" s="14" t="s">
        <v>52</v>
      </c>
      <c r="E15" s="8">
        <f>IF(OR(Tetapan!B8&lt;&gt;"Ya",Tetapan!C8=""),"",Tetapan!C8)</f>
        <v/>
      </c>
      <c r="F15" s="8"/>
    </row>
    <row r="16" spans="1:6" ht="35" customHeight="1">
      <c r="A16" s="11" t="s">
        <v>384</v>
      </c>
      <c r="B16" s="12">
        <f>COUNTIFS(BajetTable[Item],"&lt;&gt;",BajetTable[Kos disahkan],"")</f>
        <v>18</v>
      </c>
      <c r="D16" s="14" t="s">
        <v>60</v>
      </c>
      <c r="E16" s="8">
        <f>IF(OR(Tetapan!B8&lt;&gt;"Ya",Tetapan!K8=""),"",Tetapan!K8)</f>
        <v/>
      </c>
      <c r="F16" s="8"/>
    </row>
    <row r="17" spans="1:6" ht="35" customHeight="1">
      <c r="A17" s="11" t="s">
        <v>385</v>
      </c>
      <c r="B17" s="12">
        <f>COUNTIFS(BayaranTable[Semakan],"?*",BayaranTable[Semakan],"&lt;&gt;OK")</f>
        <v>0</v>
      </c>
      <c r="D17" s="14" t="s">
        <v>389</v>
      </c>
      <c r="E17" s="8">
        <f>IF(OR(Tetapan!B8&lt;&gt;"Ya",Tetapan!J8=""),"",Tetapan!J8)</f>
        <v/>
      </c>
      <c r="F17" s="8"/>
    </row>
    <row r="18" spans="1:6" ht="35" customHeight="1">
      <c r="A18" s="11" t="s">
        <v>386</v>
      </c>
      <c r="B18" s="12">
        <f>COUNTIFS(TetamuTable[Semakan],"?*",TetamuTable[Semakan],"&lt;&gt;OK")</f>
        <v>0</v>
      </c>
    </row>
    <row r="19" spans="1:6" ht="35" customHeight="1">
      <c r="A19" s="11" t="s">
        <v>387</v>
      </c>
      <c r="B19" s="12">
        <f>COUNTIF(BajetTable[Semakan],"Semak*")+COUNTIF(BajetTable[Semakan],"Bayaran lewat")</f>
        <v>0</v>
      </c>
    </row>
    <row r="22" spans="1:6" ht="30" customHeight="1">
      <c r="A22" s="4" t="s">
        <v>50</v>
      </c>
      <c r="B22" s="17" t="s">
        <v>51</v>
      </c>
      <c r="C22" s="17" t="s">
        <v>390</v>
      </c>
      <c r="D22" s="17" t="s">
        <v>391</v>
      </c>
      <c r="E22" s="17" t="s">
        <v>392</v>
      </c>
    </row>
    <row r="23" spans="1:6" ht="30" customHeight="1">
      <c r="A23" s="11" t="s">
        <v>64</v>
      </c>
      <c r="B23" s="18" t="str">
        <f>Tetapan!B6</f>
        <v>Ya</v>
      </c>
      <c r="C23" s="19">
        <f>COUNTIFS(TetamuTable[Majlis],A23,TetamuTable[Jawapan],"Hadir",TetamuTable[Semakan],"OK")</f>
        <v>0</v>
      </c>
      <c r="D23" s="19">
        <f>SUMIF(TetamuTable[Majlis],A23,TetamuTable[Orang dikira])</f>
        <v>0</v>
      </c>
      <c r="E23" s="19">
        <f>COUNTIFS(TetamuTable[Majlis],A23,TetamuTable[Jawapan],"Belum menjawab",TetamuTable[Semakan],"OK")</f>
        <v>0</v>
      </c>
    </row>
    <row r="24" spans="1:6" ht="30" customHeight="1">
      <c r="A24" s="11" t="s">
        <v>66</v>
      </c>
      <c r="B24" s="18" t="str">
        <f>Tetapan!B7</f>
        <v>Ya</v>
      </c>
      <c r="C24" s="19">
        <f>COUNTIFS(TetamuTable[Majlis],A24,TetamuTable[Jawapan],"Hadir",TetamuTable[Semakan],"OK")</f>
        <v>0</v>
      </c>
      <c r="D24" s="19">
        <f>SUMIF(TetamuTable[Majlis],A24,TetamuTable[Orang dikira])</f>
        <v>0</v>
      </c>
      <c r="E24" s="19">
        <f>COUNTIFS(TetamuTable[Majlis],A24,TetamuTable[Jawapan],"Belum menjawab",TetamuTable[Semakan],"OK")</f>
        <v>0</v>
      </c>
    </row>
    <row r="25" spans="1:6" ht="30" customHeight="1">
      <c r="A25" s="11" t="s">
        <v>67</v>
      </c>
      <c r="B25" s="18" t="str">
        <f>Tetapan!B8</f>
        <v>Tidak</v>
      </c>
      <c r="C25" s="19">
        <f>COUNTIFS(TetamuTable[Majlis],A25,TetamuTable[Jawapan],"Hadir",TetamuTable[Semakan],"OK")</f>
        <v>0</v>
      </c>
      <c r="D25" s="19">
        <f>SUMIF(TetamuTable[Majlis],A25,TetamuTable[Orang dikira])</f>
        <v>0</v>
      </c>
      <c r="E25" s="19">
        <f>COUNTIFS(TetamuTable[Majlis],A25,TetamuTable[Jawapan],"Belum menjawab",TetamuTable[Semakan],"OK")</f>
        <v>0</v>
      </c>
    </row>
    <row r="27" spans="1:6" ht="30" customHeight="1">
      <c r="A27" s="2" t="s">
        <v>393</v>
      </c>
      <c r="B27" s="2"/>
      <c r="C27" s="2"/>
      <c r="D27" s="2"/>
      <c r="E27" s="2"/>
      <c r="F27" s="2"/>
    </row>
    <row r="28" spans="1:6" ht="30" customHeight="1">
      <c r="A28" s="2"/>
      <c r="B28" s="2"/>
      <c r="C28" s="2"/>
      <c r="D28" s="2"/>
      <c r="E28" s="2"/>
      <c r="F28" s="2"/>
    </row>
  </sheetData>
  <mergeCells count="15">
    <mergeCell ref="A3:F3"/>
    <mergeCell ref="D5:F5"/>
    <mergeCell ref="D6:F6"/>
    <mergeCell ref="E7:F7"/>
    <mergeCell ref="E8:F8"/>
    <mergeCell ref="E9:F9"/>
    <mergeCell ref="D10:F10"/>
    <mergeCell ref="E11:F11"/>
    <mergeCell ref="E12:F12"/>
    <mergeCell ref="E13:F13"/>
    <mergeCell ref="D14:F14"/>
    <mergeCell ref="E15:F15"/>
    <mergeCell ref="E16:F16"/>
    <mergeCell ref="E17:F17"/>
    <mergeCell ref="A27:F28"/>
  </mergeCells>
  <pageMargins left="0.3" right="0.3" top="0.45" bottom="0.45" header="0.3" footer="0.3"/>
  <pageSetup paperSize="9" orientation="landscape"/>
  <headerFooter>
    <oddHeader>&amp;LKahwin Studio&amp;RChecklist kahwin v1.0</oddHeader>
    <oddFooter>&amp;L2026-09-28&amp;RHalaman &amp;P / &amp;N</oddFooter>
  </headerFooter>
</worksheet>
</file>

<file path=xl/worksheets/sheet4.xml><?xml version="1.0" encoding="utf-8"?>
<worksheet xmlns="http://schemas.openxmlformats.org/spreadsheetml/2006/main" xmlns:r="http://schemas.openxmlformats.org/officeDocument/2006/relationships">
  <sheetPr>
    <tabColor rgb="FFC4A484"/>
    <pageSetUpPr fitToPage="1"/>
  </sheetPr>
  <dimension ref="A1:N505"/>
  <sheetViews>
    <sheetView showGridLines="0" zoomScale="90" zoomScaleNormal="90" workbookViewId="0">
      <pane ySplit="5" topLeftCell="A6" activePane="bottomLeft" state="frozen"/>
      <selection pane="bottomLeft"/>
    </sheetView>
  </sheetViews>
  <sheetFormatPr defaultRowHeight="30" customHeight="1"/>
  <cols>
    <col min="1" max="1" width="10.7109375" style="3" customWidth="1"/>
    <col min="2" max="2" width="22.7109375" style="3" customWidth="1"/>
    <col min="3" max="3" width="14.7109375" style="6" customWidth="1"/>
    <col min="4" max="4" width="46.7109375" style="6" customWidth="1"/>
    <col min="5" max="5" width="20.7109375" style="6" customWidth="1"/>
    <col min="6" max="6" width="14.7109375" style="6" customWidth="1"/>
    <col min="7" max="7" width="10.7109375" style="6" customWidth="1"/>
    <col min="8" max="8" width="17.7109375" style="8" customWidth="1"/>
    <col min="9" max="9" width="17.7109375" style="7" customWidth="1"/>
    <col min="10" max="10" width="17.7109375" style="8" customWidth="1"/>
    <col min="11" max="11" width="20.7109375" style="6" customWidth="1"/>
    <col min="12" max="12" width="53.7109375" style="6" customWidth="1"/>
    <col min="13" max="13" width="8.7109375" style="9" customWidth="1"/>
    <col min="14" max="14" width="24.7109375" style="9" customWidth="1"/>
  </cols>
  <sheetData>
    <row r="1" spans="1:14" ht="40" customHeight="1">
      <c r="A1" s="1" t="s">
        <v>3</v>
      </c>
    </row>
    <row r="3" spans="1:14" ht="42" customHeight="1">
      <c r="A3" s="2" t="s">
        <v>73</v>
      </c>
      <c r="B3" s="2"/>
      <c r="C3" s="2"/>
      <c r="D3" s="2"/>
      <c r="E3" s="2"/>
      <c r="F3" s="2"/>
      <c r="G3" s="2"/>
      <c r="H3" s="2"/>
      <c r="I3" s="2"/>
      <c r="J3" s="2"/>
      <c r="K3" s="2"/>
      <c r="L3" s="2"/>
      <c r="M3" s="2"/>
      <c r="N3" s="2"/>
    </row>
    <row r="5" spans="1:14" ht="36" customHeight="1">
      <c r="A5" s="4" t="s">
        <v>74</v>
      </c>
      <c r="B5" s="4" t="s">
        <v>75</v>
      </c>
      <c r="C5" s="4" t="s">
        <v>50</v>
      </c>
      <c r="D5" s="4" t="s">
        <v>76</v>
      </c>
      <c r="E5" s="4" t="s">
        <v>77</v>
      </c>
      <c r="F5" s="4" t="s">
        <v>78</v>
      </c>
      <c r="G5" s="4" t="s">
        <v>79</v>
      </c>
      <c r="H5" s="4" t="s">
        <v>80</v>
      </c>
      <c r="I5" s="4" t="s">
        <v>81</v>
      </c>
      <c r="J5" s="4" t="s">
        <v>82</v>
      </c>
      <c r="K5" s="4" t="s">
        <v>83</v>
      </c>
      <c r="L5" s="4" t="s">
        <v>84</v>
      </c>
      <c r="M5" s="4" t="s">
        <v>51</v>
      </c>
      <c r="N5" s="4" t="s">
        <v>63</v>
      </c>
    </row>
    <row r="6" spans="1:14" ht="30" customHeight="1">
      <c r="A6" s="3" t="s">
        <v>85</v>
      </c>
      <c r="B6" s="3" t="s">
        <v>86</v>
      </c>
      <c r="C6" s="6" t="s">
        <v>69</v>
      </c>
      <c r="D6" s="6" t="s">
        <v>87</v>
      </c>
      <c r="E6" s="6"/>
      <c r="F6" s="6" t="s">
        <v>88</v>
      </c>
      <c r="G6" s="6">
        <v>-365</v>
      </c>
      <c r="H6" s="8">
        <f>IF(OR(D6="",F6="",F6="manual",M6&lt;&gt;1),"",IFERROR(IF(OR(VLOOKUP(IF(B6="Selepas majlis","Selepas",C6),Tetapan!$A$6:$N$10,CHOOSE(MATCH(F6,{"majlis","jemputan","rsvp","katering"},0),3,9,11,10),FALSE)="",VLOOKUP(IF(B6="Selepas majlis","Selepas",C6),Tetapan!$A$6:$N$10,CHOOSE(MATCH(F6,{"majlis","jemputan","rsvp","katering"},0),3,9,11,10),FALSE)=0),"",VLOOKUP(IF(B6="Selepas majlis","Selepas",C6),Tetapan!$A$6:$N$10,CHOOSE(MATCH(F6,{"majlis","jemputan","rsvp","katering"},0),3,9,11,10),FALSE)+G6),""))</f>
        <v/>
      </c>
      <c r="I6" s="7"/>
      <c r="J6" s="8">
        <f>IF(OR(D6="",M6&lt;&gt;1),"",IF(I6&lt;&gt;"",I6,H6))</f>
        <v/>
      </c>
      <c r="K6" s="6" t="s">
        <v>89</v>
      </c>
      <c r="L6" s="6" t="s">
        <v>90</v>
      </c>
      <c r="M6" s="9">
        <f>IF(D6="","",IFERROR(IF(VLOOKUP(C6,Tetapan!$A$6:$C$9,2,FALSE)="Ya",1,0),0))</f>
        <v>1</v>
      </c>
      <c r="N6" s="9" t="str">
        <f>IF(D6="","",IF(COUNTIF(Majlis,C6)&lt;&gt;1,"Semak majlis",IF(M6&lt;&gt;1,"Majlis tidak aktif",IF(K6="Tidak berkaitan","Tidak berkaitan",IF(K6="Selesai","Selesai",IF(J6="","Isi tarikh",IF(NOT(ISNUMBER(J6)),"Semak tarikh",IF(J6&lt;TODAY(),"Lewat",IF(J6&lt;=TODAY()+7,"Dalam 7 hari","Mengikut jadual")))))))))</f>
        <v>Isi tarikh</v>
      </c>
    </row>
    <row r="7" spans="1:14" ht="30" customHeight="1">
      <c r="A7" s="3" t="s">
        <v>91</v>
      </c>
      <c r="B7" s="3" t="s">
        <v>86</v>
      </c>
      <c r="C7" s="6" t="s">
        <v>69</v>
      </c>
      <c r="D7" s="6" t="s">
        <v>92</v>
      </c>
      <c r="E7" s="6"/>
      <c r="F7" s="6" t="s">
        <v>88</v>
      </c>
      <c r="G7" s="6">
        <v>-365</v>
      </c>
      <c r="H7" s="8">
        <f>IF(OR(D7="",F7="",F7="manual",M7&lt;&gt;1),"",IFERROR(IF(OR(VLOOKUP(IF(B7="Selepas majlis","Selepas",C7),Tetapan!$A$6:$N$10,CHOOSE(MATCH(F7,{"majlis","jemputan","rsvp","katering"},0),3,9,11,10),FALSE)="",VLOOKUP(IF(B7="Selepas majlis","Selepas",C7),Tetapan!$A$6:$N$10,CHOOSE(MATCH(F7,{"majlis","jemputan","rsvp","katering"},0),3,9,11,10),FALSE)=0),"",VLOOKUP(IF(B7="Selepas majlis","Selepas",C7),Tetapan!$A$6:$N$10,CHOOSE(MATCH(F7,{"majlis","jemputan","rsvp","katering"},0),3,9,11,10),FALSE)+G7),""))</f>
        <v/>
      </c>
      <c r="I7" s="7"/>
      <c r="J7" s="8">
        <f>IF(OR(D7="",M7&lt;&gt;1),"",IF(I7&lt;&gt;"",I7,H7))</f>
        <v/>
      </c>
      <c r="K7" s="6" t="s">
        <v>89</v>
      </c>
      <c r="L7" s="6" t="s">
        <v>93</v>
      </c>
      <c r="M7" s="9">
        <f>IF(D7="","",IFERROR(IF(VLOOKUP(C7,Tetapan!$A$6:$C$9,2,FALSE)="Ya",1,0),0))</f>
        <v>1</v>
      </c>
      <c r="N7" s="9" t="str">
        <f>IF(D7="","",IF(COUNTIF(Majlis,C7)&lt;&gt;1,"Semak majlis",IF(M7&lt;&gt;1,"Majlis tidak aktif",IF(K7="Tidak berkaitan","Tidak berkaitan",IF(K7="Selesai","Selesai",IF(J7="","Isi tarikh",IF(NOT(ISNUMBER(J7)),"Semak tarikh",IF(J7&lt;TODAY(),"Lewat",IF(J7&lt;=TODAY()+7,"Dalam 7 hari","Mengikut jadual")))))))))</f>
        <v>Isi tarikh</v>
      </c>
    </row>
    <row r="8" spans="1:14" ht="30" customHeight="1">
      <c r="A8" s="3" t="s">
        <v>94</v>
      </c>
      <c r="B8" s="3" t="s">
        <v>86</v>
      </c>
      <c r="C8" s="6" t="s">
        <v>69</v>
      </c>
      <c r="D8" s="6" t="s">
        <v>95</v>
      </c>
      <c r="E8" s="6"/>
      <c r="F8" s="6" t="s">
        <v>88</v>
      </c>
      <c r="G8" s="6">
        <v>-330</v>
      </c>
      <c r="H8" s="8">
        <f>IF(OR(D8="",F8="",F8="manual",M8&lt;&gt;1),"",IFERROR(IF(OR(VLOOKUP(IF(B8="Selepas majlis","Selepas",C8),Tetapan!$A$6:$N$10,CHOOSE(MATCH(F8,{"majlis","jemputan","rsvp","katering"},0),3,9,11,10),FALSE)="",VLOOKUP(IF(B8="Selepas majlis","Selepas",C8),Tetapan!$A$6:$N$10,CHOOSE(MATCH(F8,{"majlis","jemputan","rsvp","katering"},0),3,9,11,10),FALSE)=0),"",VLOOKUP(IF(B8="Selepas majlis","Selepas",C8),Tetapan!$A$6:$N$10,CHOOSE(MATCH(F8,{"majlis","jemputan","rsvp","katering"},0),3,9,11,10),FALSE)+G8),""))</f>
        <v/>
      </c>
      <c r="I8" s="7"/>
      <c r="J8" s="8">
        <f>IF(OR(D8="",M8&lt;&gt;1),"",IF(I8&lt;&gt;"",I8,H8))</f>
        <v/>
      </c>
      <c r="K8" s="6" t="s">
        <v>89</v>
      </c>
      <c r="L8" s="6" t="s">
        <v>96</v>
      </c>
      <c r="M8" s="9">
        <f>IF(D8="","",IFERROR(IF(VLOOKUP(C8,Tetapan!$A$6:$C$9,2,FALSE)="Ya",1,0),0))</f>
        <v>1</v>
      </c>
      <c r="N8" s="9" t="str">
        <f>IF(D8="","",IF(COUNTIF(Majlis,C8)&lt;&gt;1,"Semak majlis",IF(M8&lt;&gt;1,"Majlis tidak aktif",IF(K8="Tidak berkaitan","Tidak berkaitan",IF(K8="Selesai","Selesai",IF(J8="","Isi tarikh",IF(NOT(ISNUMBER(J8)),"Semak tarikh",IF(J8&lt;TODAY(),"Lewat",IF(J8&lt;=TODAY()+7,"Dalam 7 hari","Mengikut jadual")))))))))</f>
        <v>Isi tarikh</v>
      </c>
    </row>
    <row r="9" spans="1:14" ht="30" customHeight="1">
      <c r="A9" s="3" t="s">
        <v>97</v>
      </c>
      <c r="B9" s="3" t="s">
        <v>86</v>
      </c>
      <c r="C9" s="6" t="s">
        <v>69</v>
      </c>
      <c r="D9" s="6" t="s">
        <v>98</v>
      </c>
      <c r="E9" s="6"/>
      <c r="F9" s="6" t="s">
        <v>88</v>
      </c>
      <c r="G9" s="6">
        <v>-330</v>
      </c>
      <c r="H9" s="8">
        <f>IF(OR(D9="",F9="",F9="manual",M9&lt;&gt;1),"",IFERROR(IF(OR(VLOOKUP(IF(B9="Selepas majlis","Selepas",C9),Tetapan!$A$6:$N$10,CHOOSE(MATCH(F9,{"majlis","jemputan","rsvp","katering"},0),3,9,11,10),FALSE)="",VLOOKUP(IF(B9="Selepas majlis","Selepas",C9),Tetapan!$A$6:$N$10,CHOOSE(MATCH(F9,{"majlis","jemputan","rsvp","katering"},0),3,9,11,10),FALSE)=0),"",VLOOKUP(IF(B9="Selepas majlis","Selepas",C9),Tetapan!$A$6:$N$10,CHOOSE(MATCH(F9,{"majlis","jemputan","rsvp","katering"},0),3,9,11,10),FALSE)+G9),""))</f>
        <v/>
      </c>
      <c r="I9" s="7"/>
      <c r="J9" s="8">
        <f>IF(OR(D9="",M9&lt;&gt;1),"",IF(I9&lt;&gt;"",I9,H9))</f>
        <v/>
      </c>
      <c r="K9" s="6" t="s">
        <v>89</v>
      </c>
      <c r="L9" s="6" t="s">
        <v>99</v>
      </c>
      <c r="M9" s="9">
        <f>IF(D9="","",IFERROR(IF(VLOOKUP(C9,Tetapan!$A$6:$C$9,2,FALSE)="Ya",1,0),0))</f>
        <v>1</v>
      </c>
      <c r="N9" s="9" t="str">
        <f>IF(D9="","",IF(COUNTIF(Majlis,C9)&lt;&gt;1,"Semak majlis",IF(M9&lt;&gt;1,"Majlis tidak aktif",IF(K9="Tidak berkaitan","Tidak berkaitan",IF(K9="Selesai","Selesai",IF(J9="","Isi tarikh",IF(NOT(ISNUMBER(J9)),"Semak tarikh",IF(J9&lt;TODAY(),"Lewat",IF(J9&lt;=TODAY()+7,"Dalam 7 hari","Mengikut jadual")))))))))</f>
        <v>Isi tarikh</v>
      </c>
    </row>
    <row r="10" spans="1:14" ht="30" customHeight="1">
      <c r="A10" s="3" t="s">
        <v>100</v>
      </c>
      <c r="B10" s="3" t="s">
        <v>86</v>
      </c>
      <c r="C10" s="6" t="s">
        <v>69</v>
      </c>
      <c r="D10" s="6" t="s">
        <v>101</v>
      </c>
      <c r="E10" s="6"/>
      <c r="F10" s="6" t="s">
        <v>88</v>
      </c>
      <c r="G10" s="6">
        <v>-300</v>
      </c>
      <c r="H10" s="8">
        <f>IF(OR(D10="",F10="",F10="manual",M10&lt;&gt;1),"",IFERROR(IF(OR(VLOOKUP(IF(B10="Selepas majlis","Selepas",C10),Tetapan!$A$6:$N$10,CHOOSE(MATCH(F10,{"majlis","jemputan","rsvp","katering"},0),3,9,11,10),FALSE)="",VLOOKUP(IF(B10="Selepas majlis","Selepas",C10),Tetapan!$A$6:$N$10,CHOOSE(MATCH(F10,{"majlis","jemputan","rsvp","katering"},0),3,9,11,10),FALSE)=0),"",VLOOKUP(IF(B10="Selepas majlis","Selepas",C10),Tetapan!$A$6:$N$10,CHOOSE(MATCH(F10,{"majlis","jemputan","rsvp","katering"},0),3,9,11,10),FALSE)+G10),""))</f>
        <v/>
      </c>
      <c r="I10" s="7"/>
      <c r="J10" s="8">
        <f>IF(OR(D10="",M10&lt;&gt;1),"",IF(I10&lt;&gt;"",I10,H10))</f>
        <v/>
      </c>
      <c r="K10" s="6" t="s">
        <v>89</v>
      </c>
      <c r="L10" s="6" t="s">
        <v>102</v>
      </c>
      <c r="M10" s="9">
        <f>IF(D10="","",IFERROR(IF(VLOOKUP(C10,Tetapan!$A$6:$C$9,2,FALSE)="Ya",1,0),0))</f>
        <v>1</v>
      </c>
      <c r="N10" s="9" t="str">
        <f>IF(D10="","",IF(COUNTIF(Majlis,C10)&lt;&gt;1,"Semak majlis",IF(M10&lt;&gt;1,"Majlis tidak aktif",IF(K10="Tidak berkaitan","Tidak berkaitan",IF(K10="Selesai","Selesai",IF(J10="","Isi tarikh",IF(NOT(ISNUMBER(J10)),"Semak tarikh",IF(J10&lt;TODAY(),"Lewat",IF(J10&lt;=TODAY()+7,"Dalam 7 hari","Mengikut jadual")))))))))</f>
        <v>Isi tarikh</v>
      </c>
    </row>
    <row r="11" spans="1:14" ht="30" customHeight="1">
      <c r="A11" s="3" t="s">
        <v>103</v>
      </c>
      <c r="B11" s="3" t="s">
        <v>86</v>
      </c>
      <c r="C11" s="6" t="s">
        <v>69</v>
      </c>
      <c r="D11" s="6" t="s">
        <v>104</v>
      </c>
      <c r="E11" s="6"/>
      <c r="F11" s="6" t="s">
        <v>88</v>
      </c>
      <c r="G11" s="6">
        <v>-270</v>
      </c>
      <c r="H11" s="8">
        <f>IF(OR(D11="",F11="",F11="manual",M11&lt;&gt;1),"",IFERROR(IF(OR(VLOOKUP(IF(B11="Selepas majlis","Selepas",C11),Tetapan!$A$6:$N$10,CHOOSE(MATCH(F11,{"majlis","jemputan","rsvp","katering"},0),3,9,11,10),FALSE)="",VLOOKUP(IF(B11="Selepas majlis","Selepas",C11),Tetapan!$A$6:$N$10,CHOOSE(MATCH(F11,{"majlis","jemputan","rsvp","katering"},0),3,9,11,10),FALSE)=0),"",VLOOKUP(IF(B11="Selepas majlis","Selepas",C11),Tetapan!$A$6:$N$10,CHOOSE(MATCH(F11,{"majlis","jemputan","rsvp","katering"},0),3,9,11,10),FALSE)+G11),""))</f>
        <v/>
      </c>
      <c r="I11" s="7"/>
      <c r="J11" s="8">
        <f>IF(OR(D11="",M11&lt;&gt;1),"",IF(I11&lt;&gt;"",I11,H11))</f>
        <v/>
      </c>
      <c r="K11" s="6" t="s">
        <v>89</v>
      </c>
      <c r="L11" s="6" t="s">
        <v>105</v>
      </c>
      <c r="M11" s="9">
        <f>IF(D11="","",IFERROR(IF(VLOOKUP(C11,Tetapan!$A$6:$C$9,2,FALSE)="Ya",1,0),0))</f>
        <v>1</v>
      </c>
      <c r="N11" s="9" t="str">
        <f>IF(D11="","",IF(COUNTIF(Majlis,C11)&lt;&gt;1,"Semak majlis",IF(M11&lt;&gt;1,"Majlis tidak aktif",IF(K11="Tidak berkaitan","Tidak berkaitan",IF(K11="Selesai","Selesai",IF(J11="","Isi tarikh",IF(NOT(ISNUMBER(J11)),"Semak tarikh",IF(J11&lt;TODAY(),"Lewat",IF(J11&lt;=TODAY()+7,"Dalam 7 hari","Mengikut jadual")))))))))</f>
        <v>Isi tarikh</v>
      </c>
    </row>
    <row r="12" spans="1:14" ht="30" customHeight="1">
      <c r="A12" s="3" t="s">
        <v>106</v>
      </c>
      <c r="B12" s="3" t="s">
        <v>86</v>
      </c>
      <c r="C12" s="6" t="s">
        <v>69</v>
      </c>
      <c r="D12" s="6" t="s">
        <v>107</v>
      </c>
      <c r="E12" s="6"/>
      <c r="F12" s="6" t="s">
        <v>88</v>
      </c>
      <c r="G12" s="6">
        <v>-240</v>
      </c>
      <c r="H12" s="8">
        <f>IF(OR(D12="",F12="",F12="manual",M12&lt;&gt;1),"",IFERROR(IF(OR(VLOOKUP(IF(B12="Selepas majlis","Selepas",C12),Tetapan!$A$6:$N$10,CHOOSE(MATCH(F12,{"majlis","jemputan","rsvp","katering"},0),3,9,11,10),FALSE)="",VLOOKUP(IF(B12="Selepas majlis","Selepas",C12),Tetapan!$A$6:$N$10,CHOOSE(MATCH(F12,{"majlis","jemputan","rsvp","katering"},0),3,9,11,10),FALSE)=0),"",VLOOKUP(IF(B12="Selepas majlis","Selepas",C12),Tetapan!$A$6:$N$10,CHOOSE(MATCH(F12,{"majlis","jemputan","rsvp","katering"},0),3,9,11,10),FALSE)+G12),""))</f>
        <v/>
      </c>
      <c r="I12" s="7"/>
      <c r="J12" s="8">
        <f>IF(OR(D12="",M12&lt;&gt;1),"",IF(I12&lt;&gt;"",I12,H12))</f>
        <v/>
      </c>
      <c r="K12" s="6" t="s">
        <v>89</v>
      </c>
      <c r="L12" s="6" t="s">
        <v>108</v>
      </c>
      <c r="M12" s="9">
        <f>IF(D12="","",IFERROR(IF(VLOOKUP(C12,Tetapan!$A$6:$C$9,2,FALSE)="Ya",1,0),0))</f>
        <v>1</v>
      </c>
      <c r="N12" s="9" t="str">
        <f>IF(D12="","",IF(COUNTIF(Majlis,C12)&lt;&gt;1,"Semak majlis",IF(M12&lt;&gt;1,"Majlis tidak aktif",IF(K12="Tidak berkaitan","Tidak berkaitan",IF(K12="Selesai","Selesai",IF(J12="","Isi tarikh",IF(NOT(ISNUMBER(J12)),"Semak tarikh",IF(J12&lt;TODAY(),"Lewat",IF(J12&lt;=TODAY()+7,"Dalam 7 hari","Mengikut jadual")))))))))</f>
        <v>Isi tarikh</v>
      </c>
    </row>
    <row r="13" spans="1:14" ht="30" customHeight="1">
      <c r="A13" s="3" t="s">
        <v>109</v>
      </c>
      <c r="B13" s="3" t="s">
        <v>86</v>
      </c>
      <c r="C13" s="6" t="s">
        <v>69</v>
      </c>
      <c r="D13" s="6" t="s">
        <v>110</v>
      </c>
      <c r="E13" s="6"/>
      <c r="F13" s="6" t="s">
        <v>88</v>
      </c>
      <c r="G13" s="6">
        <v>-240</v>
      </c>
      <c r="H13" s="8">
        <f>IF(OR(D13="",F13="",F13="manual",M13&lt;&gt;1),"",IFERROR(IF(OR(VLOOKUP(IF(B13="Selepas majlis","Selepas",C13),Tetapan!$A$6:$N$10,CHOOSE(MATCH(F13,{"majlis","jemputan","rsvp","katering"},0),3,9,11,10),FALSE)="",VLOOKUP(IF(B13="Selepas majlis","Selepas",C13),Tetapan!$A$6:$N$10,CHOOSE(MATCH(F13,{"majlis","jemputan","rsvp","katering"},0),3,9,11,10),FALSE)=0),"",VLOOKUP(IF(B13="Selepas majlis","Selepas",C13),Tetapan!$A$6:$N$10,CHOOSE(MATCH(F13,{"majlis","jemputan","rsvp","katering"},0),3,9,11,10),FALSE)+G13),""))</f>
        <v/>
      </c>
      <c r="I13" s="7"/>
      <c r="J13" s="8">
        <f>IF(OR(D13="",M13&lt;&gt;1),"",IF(I13&lt;&gt;"",I13,H13))</f>
        <v/>
      </c>
      <c r="K13" s="6" t="s">
        <v>89</v>
      </c>
      <c r="L13" s="6" t="s">
        <v>111</v>
      </c>
      <c r="M13" s="9">
        <f>IF(D13="","",IFERROR(IF(VLOOKUP(C13,Tetapan!$A$6:$C$9,2,FALSE)="Ya",1,0),0))</f>
        <v>1</v>
      </c>
      <c r="N13" s="9" t="str">
        <f>IF(D13="","",IF(COUNTIF(Majlis,C13)&lt;&gt;1,"Semak majlis",IF(M13&lt;&gt;1,"Majlis tidak aktif",IF(K13="Tidak berkaitan","Tidak berkaitan",IF(K13="Selesai","Selesai",IF(J13="","Isi tarikh",IF(NOT(ISNUMBER(J13)),"Semak tarikh",IF(J13&lt;TODAY(),"Lewat",IF(J13&lt;=TODAY()+7,"Dalam 7 hari","Mengikut jadual")))))))))</f>
        <v>Isi tarikh</v>
      </c>
    </row>
    <row r="14" spans="1:14" ht="30" customHeight="1">
      <c r="A14" s="3" t="s">
        <v>112</v>
      </c>
      <c r="B14" s="3" t="s">
        <v>86</v>
      </c>
      <c r="C14" s="6" t="s">
        <v>66</v>
      </c>
      <c r="D14" s="6" t="s">
        <v>113</v>
      </c>
      <c r="E14" s="6"/>
      <c r="F14" s="6" t="s">
        <v>88</v>
      </c>
      <c r="G14" s="6">
        <v>-270</v>
      </c>
      <c r="H14" s="8">
        <f>IF(OR(D14="",F14="",F14="manual",M14&lt;&gt;1),"",IFERROR(IF(OR(VLOOKUP(IF(B14="Selepas majlis","Selepas",C14),Tetapan!$A$6:$N$10,CHOOSE(MATCH(F14,{"majlis","jemputan","rsvp","katering"},0),3,9,11,10),FALSE)="",VLOOKUP(IF(B14="Selepas majlis","Selepas",C14),Tetapan!$A$6:$N$10,CHOOSE(MATCH(F14,{"majlis","jemputan","rsvp","katering"},0),3,9,11,10),FALSE)=0),"",VLOOKUP(IF(B14="Selepas majlis","Selepas",C14),Tetapan!$A$6:$N$10,CHOOSE(MATCH(F14,{"majlis","jemputan","rsvp","katering"},0),3,9,11,10),FALSE)+G14),""))</f>
        <v/>
      </c>
      <c r="I14" s="7"/>
      <c r="J14" s="8">
        <f>IF(OR(D14="",M14&lt;&gt;1),"",IF(I14&lt;&gt;"",I14,H14))</f>
        <v/>
      </c>
      <c r="K14" s="6" t="s">
        <v>89</v>
      </c>
      <c r="L14" s="6" t="s">
        <v>114</v>
      </c>
      <c r="M14" s="9">
        <f>IF(D14="","",IFERROR(IF(VLOOKUP(C14,Tetapan!$A$6:$C$9,2,FALSE)="Ya",1,0),0))</f>
        <v>1</v>
      </c>
      <c r="N14" s="9" t="str">
        <f>IF(D14="","",IF(COUNTIF(Majlis,C14)&lt;&gt;1,"Semak majlis",IF(M14&lt;&gt;1,"Majlis tidak aktif",IF(K14="Tidak berkaitan","Tidak berkaitan",IF(K14="Selesai","Selesai",IF(J14="","Isi tarikh",IF(NOT(ISNUMBER(J14)),"Semak tarikh",IF(J14&lt;TODAY(),"Lewat",IF(J14&lt;=TODAY()+7,"Dalam 7 hari","Mengikut jadual")))))))))</f>
        <v>Isi tarikh</v>
      </c>
    </row>
    <row r="15" spans="1:14" ht="30" customHeight="1">
      <c r="A15" s="3" t="s">
        <v>115</v>
      </c>
      <c r="B15" s="3" t="s">
        <v>86</v>
      </c>
      <c r="C15" s="6" t="s">
        <v>66</v>
      </c>
      <c r="D15" s="6" t="s">
        <v>116</v>
      </c>
      <c r="E15" s="6"/>
      <c r="F15" s="6" t="s">
        <v>88</v>
      </c>
      <c r="G15" s="6">
        <v>-240</v>
      </c>
      <c r="H15" s="8">
        <f>IF(OR(D15="",F15="",F15="manual",M15&lt;&gt;1),"",IFERROR(IF(OR(VLOOKUP(IF(B15="Selepas majlis","Selepas",C15),Tetapan!$A$6:$N$10,CHOOSE(MATCH(F15,{"majlis","jemputan","rsvp","katering"},0),3,9,11,10),FALSE)="",VLOOKUP(IF(B15="Selepas majlis","Selepas",C15),Tetapan!$A$6:$N$10,CHOOSE(MATCH(F15,{"majlis","jemputan","rsvp","katering"},0),3,9,11,10),FALSE)=0),"",VLOOKUP(IF(B15="Selepas majlis","Selepas",C15),Tetapan!$A$6:$N$10,CHOOSE(MATCH(F15,{"majlis","jemputan","rsvp","katering"},0),3,9,11,10),FALSE)+G15),""))</f>
        <v/>
      </c>
      <c r="I15" s="7"/>
      <c r="J15" s="8">
        <f>IF(OR(D15="",M15&lt;&gt;1),"",IF(I15&lt;&gt;"",I15,H15))</f>
        <v/>
      </c>
      <c r="K15" s="6" t="s">
        <v>89</v>
      </c>
      <c r="L15" s="6" t="s">
        <v>117</v>
      </c>
      <c r="M15" s="9">
        <f>IF(D15="","",IFERROR(IF(VLOOKUP(C15,Tetapan!$A$6:$C$9,2,FALSE)="Ya",1,0),0))</f>
        <v>1</v>
      </c>
      <c r="N15" s="9" t="str">
        <f>IF(D15="","",IF(COUNTIF(Majlis,C15)&lt;&gt;1,"Semak majlis",IF(M15&lt;&gt;1,"Majlis tidak aktif",IF(K15="Tidak berkaitan","Tidak berkaitan",IF(K15="Selesai","Selesai",IF(J15="","Isi tarikh",IF(NOT(ISNUMBER(J15)),"Semak tarikh",IF(J15&lt;TODAY(),"Lewat",IF(J15&lt;=TODAY()+7,"Dalam 7 hari","Mengikut jadual")))))))))</f>
        <v>Isi tarikh</v>
      </c>
    </row>
    <row r="16" spans="1:14" ht="30" customHeight="1">
      <c r="A16" s="3" t="s">
        <v>118</v>
      </c>
      <c r="B16" s="3" t="s">
        <v>86</v>
      </c>
      <c r="C16" s="6" t="s">
        <v>66</v>
      </c>
      <c r="D16" s="6" t="s">
        <v>119</v>
      </c>
      <c r="E16" s="6"/>
      <c r="F16" s="6" t="s">
        <v>88</v>
      </c>
      <c r="G16" s="6">
        <v>-210</v>
      </c>
      <c r="H16" s="8">
        <f>IF(OR(D16="",F16="",F16="manual",M16&lt;&gt;1),"",IFERROR(IF(OR(VLOOKUP(IF(B16="Selepas majlis","Selepas",C16),Tetapan!$A$6:$N$10,CHOOSE(MATCH(F16,{"majlis","jemputan","rsvp","katering"},0),3,9,11,10),FALSE)="",VLOOKUP(IF(B16="Selepas majlis","Selepas",C16),Tetapan!$A$6:$N$10,CHOOSE(MATCH(F16,{"majlis","jemputan","rsvp","katering"},0),3,9,11,10),FALSE)=0),"",VLOOKUP(IF(B16="Selepas majlis","Selepas",C16),Tetapan!$A$6:$N$10,CHOOSE(MATCH(F16,{"majlis","jemputan","rsvp","katering"},0),3,9,11,10),FALSE)+G16),""))</f>
        <v/>
      </c>
      <c r="I16" s="7"/>
      <c r="J16" s="8">
        <f>IF(OR(D16="",M16&lt;&gt;1),"",IF(I16&lt;&gt;"",I16,H16))</f>
        <v/>
      </c>
      <c r="K16" s="6" t="s">
        <v>89</v>
      </c>
      <c r="L16" s="6" t="s">
        <v>120</v>
      </c>
      <c r="M16" s="9">
        <f>IF(D16="","",IFERROR(IF(VLOOKUP(C16,Tetapan!$A$6:$C$9,2,FALSE)="Ya",1,0),0))</f>
        <v>1</v>
      </c>
      <c r="N16" s="9" t="str">
        <f>IF(D16="","",IF(COUNTIF(Majlis,C16)&lt;&gt;1,"Semak majlis",IF(M16&lt;&gt;1,"Majlis tidak aktif",IF(K16="Tidak berkaitan","Tidak berkaitan",IF(K16="Selesai","Selesai",IF(J16="","Isi tarikh",IF(NOT(ISNUMBER(J16)),"Semak tarikh",IF(J16&lt;TODAY(),"Lewat",IF(J16&lt;=TODAY()+7,"Dalam 7 hari","Mengikut jadual")))))))))</f>
        <v>Isi tarikh</v>
      </c>
    </row>
    <row r="17" spans="1:14" ht="30" customHeight="1">
      <c r="A17" s="3" t="s">
        <v>121</v>
      </c>
      <c r="B17" s="3" t="s">
        <v>86</v>
      </c>
      <c r="C17" s="6" t="s">
        <v>66</v>
      </c>
      <c r="D17" s="6" t="s">
        <v>122</v>
      </c>
      <c r="E17" s="6"/>
      <c r="F17" s="6" t="s">
        <v>88</v>
      </c>
      <c r="G17" s="6">
        <v>-180</v>
      </c>
      <c r="H17" s="8">
        <f>IF(OR(D17="",F17="",F17="manual",M17&lt;&gt;1),"",IFERROR(IF(OR(VLOOKUP(IF(B17="Selepas majlis","Selepas",C17),Tetapan!$A$6:$N$10,CHOOSE(MATCH(F17,{"majlis","jemputan","rsvp","katering"},0),3,9,11,10),FALSE)="",VLOOKUP(IF(B17="Selepas majlis","Selepas",C17),Tetapan!$A$6:$N$10,CHOOSE(MATCH(F17,{"majlis","jemputan","rsvp","katering"},0),3,9,11,10),FALSE)=0),"",VLOOKUP(IF(B17="Selepas majlis","Selepas",C17),Tetapan!$A$6:$N$10,CHOOSE(MATCH(F17,{"majlis","jemputan","rsvp","katering"},0),3,9,11,10),FALSE)+G17),""))</f>
        <v/>
      </c>
      <c r="I17" s="7"/>
      <c r="J17" s="8">
        <f>IF(OR(D17="",M17&lt;&gt;1),"",IF(I17&lt;&gt;"",I17,H17))</f>
        <v/>
      </c>
      <c r="K17" s="6" t="s">
        <v>89</v>
      </c>
      <c r="L17" s="6" t="s">
        <v>123</v>
      </c>
      <c r="M17" s="9">
        <f>IF(D17="","",IFERROR(IF(VLOOKUP(C17,Tetapan!$A$6:$C$9,2,FALSE)="Ya",1,0),0))</f>
        <v>1</v>
      </c>
      <c r="N17" s="9" t="str">
        <f>IF(D17="","",IF(COUNTIF(Majlis,C17)&lt;&gt;1,"Semak majlis",IF(M17&lt;&gt;1,"Majlis tidak aktif",IF(K17="Tidak berkaitan","Tidak berkaitan",IF(K17="Selesai","Selesai",IF(J17="","Isi tarikh",IF(NOT(ISNUMBER(J17)),"Semak tarikh",IF(J17&lt;TODAY(),"Lewat",IF(J17&lt;=TODAY()+7,"Dalam 7 hari","Mengikut jadual")))))))))</f>
        <v>Isi tarikh</v>
      </c>
    </row>
    <row r="18" spans="1:14" ht="30" customHeight="1">
      <c r="A18" s="3" t="s">
        <v>124</v>
      </c>
      <c r="B18" s="3" t="s">
        <v>86</v>
      </c>
      <c r="C18" s="6" t="s">
        <v>66</v>
      </c>
      <c r="D18" s="6" t="s">
        <v>125</v>
      </c>
      <c r="E18" s="6"/>
      <c r="F18" s="6" t="s">
        <v>88</v>
      </c>
      <c r="G18" s="6">
        <v>-150</v>
      </c>
      <c r="H18" s="8">
        <f>IF(OR(D18="",F18="",F18="manual",M18&lt;&gt;1),"",IFERROR(IF(OR(VLOOKUP(IF(B18="Selepas majlis","Selepas",C18),Tetapan!$A$6:$N$10,CHOOSE(MATCH(F18,{"majlis","jemputan","rsvp","katering"},0),3,9,11,10),FALSE)="",VLOOKUP(IF(B18="Selepas majlis","Selepas",C18),Tetapan!$A$6:$N$10,CHOOSE(MATCH(F18,{"majlis","jemputan","rsvp","katering"},0),3,9,11,10),FALSE)=0),"",VLOOKUP(IF(B18="Selepas majlis","Selepas",C18),Tetapan!$A$6:$N$10,CHOOSE(MATCH(F18,{"majlis","jemputan","rsvp","katering"},0),3,9,11,10),FALSE)+G18),""))</f>
        <v/>
      </c>
      <c r="I18" s="7"/>
      <c r="J18" s="8">
        <f>IF(OR(D18="",M18&lt;&gt;1),"",IF(I18&lt;&gt;"",I18,H18))</f>
        <v/>
      </c>
      <c r="K18" s="6" t="s">
        <v>89</v>
      </c>
      <c r="L18" s="6" t="s">
        <v>126</v>
      </c>
      <c r="M18" s="9">
        <f>IF(D18="","",IFERROR(IF(VLOOKUP(C18,Tetapan!$A$6:$C$9,2,FALSE)="Ya",1,0),0))</f>
        <v>1</v>
      </c>
      <c r="N18" s="9" t="str">
        <f>IF(D18="","",IF(COUNTIF(Majlis,C18)&lt;&gt;1,"Semak majlis",IF(M18&lt;&gt;1,"Majlis tidak aktif",IF(K18="Tidak berkaitan","Tidak berkaitan",IF(K18="Selesai","Selesai",IF(J18="","Isi tarikh",IF(NOT(ISNUMBER(J18)),"Semak tarikh",IF(J18&lt;TODAY(),"Lewat",IF(J18&lt;=TODAY()+7,"Dalam 7 hari","Mengikut jadual")))))))))</f>
        <v>Isi tarikh</v>
      </c>
    </row>
    <row r="19" spans="1:14" ht="30" customHeight="1">
      <c r="A19" s="3" t="s">
        <v>127</v>
      </c>
      <c r="B19" s="3" t="s">
        <v>86</v>
      </c>
      <c r="C19" s="6" t="s">
        <v>67</v>
      </c>
      <c r="D19" s="6" t="s">
        <v>113</v>
      </c>
      <c r="E19" s="6"/>
      <c r="F19" s="6" t="s">
        <v>88</v>
      </c>
      <c r="G19" s="6">
        <v>-270</v>
      </c>
      <c r="H19" s="8">
        <f>IF(OR(D19="",F19="",F19="manual",M19&lt;&gt;1),"",IFERROR(IF(OR(VLOOKUP(IF(B19="Selepas majlis","Selepas",C19),Tetapan!$A$6:$N$10,CHOOSE(MATCH(F19,{"majlis","jemputan","rsvp","katering"},0),3,9,11,10),FALSE)="",VLOOKUP(IF(B19="Selepas majlis","Selepas",C19),Tetapan!$A$6:$N$10,CHOOSE(MATCH(F19,{"majlis","jemputan","rsvp","katering"},0),3,9,11,10),FALSE)=0),"",VLOOKUP(IF(B19="Selepas majlis","Selepas",C19),Tetapan!$A$6:$N$10,CHOOSE(MATCH(F19,{"majlis","jemputan","rsvp","katering"},0),3,9,11,10),FALSE)+G19),""))</f>
        <v/>
      </c>
      <c r="I19" s="7"/>
      <c r="J19" s="8">
        <f>IF(OR(D19="",M19&lt;&gt;1),"",IF(I19&lt;&gt;"",I19,H19))</f>
        <v/>
      </c>
      <c r="K19" s="6" t="s">
        <v>89</v>
      </c>
      <c r="L19" s="6" t="s">
        <v>114</v>
      </c>
      <c r="M19" s="9">
        <f>IF(D19="","",IFERROR(IF(VLOOKUP(C19,Tetapan!$A$6:$C$9,2,FALSE)="Ya",1,0),0))</f>
        <v>0</v>
      </c>
      <c r="N19" s="9" t="str">
        <f>IF(D19="","",IF(COUNTIF(Majlis,C19)&lt;&gt;1,"Semak majlis",IF(M19&lt;&gt;1,"Majlis tidak aktif",IF(K19="Tidak berkaitan","Tidak berkaitan",IF(K19="Selesai","Selesai",IF(J19="","Isi tarikh",IF(NOT(ISNUMBER(J19)),"Semak tarikh",IF(J19&lt;TODAY(),"Lewat",IF(J19&lt;=TODAY()+7,"Dalam 7 hari","Mengikut jadual")))))))))</f>
        <v>Majlis tidak aktif</v>
      </c>
    </row>
    <row r="20" spans="1:14" ht="30" customHeight="1">
      <c r="A20" s="3" t="s">
        <v>128</v>
      </c>
      <c r="B20" s="3" t="s">
        <v>86</v>
      </c>
      <c r="C20" s="6" t="s">
        <v>67</v>
      </c>
      <c r="D20" s="6" t="s">
        <v>116</v>
      </c>
      <c r="E20" s="6"/>
      <c r="F20" s="6" t="s">
        <v>88</v>
      </c>
      <c r="G20" s="6">
        <v>-240</v>
      </c>
      <c r="H20" s="8">
        <f>IF(OR(D20="",F20="",F20="manual",M20&lt;&gt;1),"",IFERROR(IF(OR(VLOOKUP(IF(B20="Selepas majlis","Selepas",C20),Tetapan!$A$6:$N$10,CHOOSE(MATCH(F20,{"majlis","jemputan","rsvp","katering"},0),3,9,11,10),FALSE)="",VLOOKUP(IF(B20="Selepas majlis","Selepas",C20),Tetapan!$A$6:$N$10,CHOOSE(MATCH(F20,{"majlis","jemputan","rsvp","katering"},0),3,9,11,10),FALSE)=0),"",VLOOKUP(IF(B20="Selepas majlis","Selepas",C20),Tetapan!$A$6:$N$10,CHOOSE(MATCH(F20,{"majlis","jemputan","rsvp","katering"},0),3,9,11,10),FALSE)+G20),""))</f>
        <v/>
      </c>
      <c r="I20" s="7"/>
      <c r="J20" s="8">
        <f>IF(OR(D20="",M20&lt;&gt;1),"",IF(I20&lt;&gt;"",I20,H20))</f>
        <v/>
      </c>
      <c r="K20" s="6" t="s">
        <v>89</v>
      </c>
      <c r="L20" s="6" t="s">
        <v>117</v>
      </c>
      <c r="M20" s="9">
        <f>IF(D20="","",IFERROR(IF(VLOOKUP(C20,Tetapan!$A$6:$C$9,2,FALSE)="Ya",1,0),0))</f>
        <v>0</v>
      </c>
      <c r="N20" s="9" t="str">
        <f>IF(D20="","",IF(COUNTIF(Majlis,C20)&lt;&gt;1,"Semak majlis",IF(M20&lt;&gt;1,"Majlis tidak aktif",IF(K20="Tidak berkaitan","Tidak berkaitan",IF(K20="Selesai","Selesai",IF(J20="","Isi tarikh",IF(NOT(ISNUMBER(J20)),"Semak tarikh",IF(J20&lt;TODAY(),"Lewat",IF(J20&lt;=TODAY()+7,"Dalam 7 hari","Mengikut jadual")))))))))</f>
        <v>Majlis tidak aktif</v>
      </c>
    </row>
    <row r="21" spans="1:14" ht="30" customHeight="1">
      <c r="A21" s="3" t="s">
        <v>129</v>
      </c>
      <c r="B21" s="3" t="s">
        <v>86</v>
      </c>
      <c r="C21" s="6" t="s">
        <v>67</v>
      </c>
      <c r="D21" s="6" t="s">
        <v>119</v>
      </c>
      <c r="E21" s="6"/>
      <c r="F21" s="6" t="s">
        <v>88</v>
      </c>
      <c r="G21" s="6">
        <v>-210</v>
      </c>
      <c r="H21" s="8">
        <f>IF(OR(D21="",F21="",F21="manual",M21&lt;&gt;1),"",IFERROR(IF(OR(VLOOKUP(IF(B21="Selepas majlis","Selepas",C21),Tetapan!$A$6:$N$10,CHOOSE(MATCH(F21,{"majlis","jemputan","rsvp","katering"},0),3,9,11,10),FALSE)="",VLOOKUP(IF(B21="Selepas majlis","Selepas",C21),Tetapan!$A$6:$N$10,CHOOSE(MATCH(F21,{"majlis","jemputan","rsvp","katering"},0),3,9,11,10),FALSE)=0),"",VLOOKUP(IF(B21="Selepas majlis","Selepas",C21),Tetapan!$A$6:$N$10,CHOOSE(MATCH(F21,{"majlis","jemputan","rsvp","katering"},0),3,9,11,10),FALSE)+G21),""))</f>
        <v/>
      </c>
      <c r="I21" s="7"/>
      <c r="J21" s="8">
        <f>IF(OR(D21="",M21&lt;&gt;1),"",IF(I21&lt;&gt;"",I21,H21))</f>
        <v/>
      </c>
      <c r="K21" s="6" t="s">
        <v>89</v>
      </c>
      <c r="L21" s="6" t="s">
        <v>120</v>
      </c>
      <c r="M21" s="9">
        <f>IF(D21="","",IFERROR(IF(VLOOKUP(C21,Tetapan!$A$6:$C$9,2,FALSE)="Ya",1,0),0))</f>
        <v>0</v>
      </c>
      <c r="N21" s="9" t="str">
        <f>IF(D21="","",IF(COUNTIF(Majlis,C21)&lt;&gt;1,"Semak majlis",IF(M21&lt;&gt;1,"Majlis tidak aktif",IF(K21="Tidak berkaitan","Tidak berkaitan",IF(K21="Selesai","Selesai",IF(J21="","Isi tarikh",IF(NOT(ISNUMBER(J21)),"Semak tarikh",IF(J21&lt;TODAY(),"Lewat",IF(J21&lt;=TODAY()+7,"Dalam 7 hari","Mengikut jadual")))))))))</f>
        <v>Majlis tidak aktif</v>
      </c>
    </row>
    <row r="22" spans="1:14" ht="30" customHeight="1">
      <c r="A22" s="3" t="s">
        <v>130</v>
      </c>
      <c r="B22" s="3" t="s">
        <v>86</v>
      </c>
      <c r="C22" s="6" t="s">
        <v>67</v>
      </c>
      <c r="D22" s="6" t="s">
        <v>122</v>
      </c>
      <c r="E22" s="6"/>
      <c r="F22" s="6" t="s">
        <v>88</v>
      </c>
      <c r="G22" s="6">
        <v>-180</v>
      </c>
      <c r="H22" s="8">
        <f>IF(OR(D22="",F22="",F22="manual",M22&lt;&gt;1),"",IFERROR(IF(OR(VLOOKUP(IF(B22="Selepas majlis","Selepas",C22),Tetapan!$A$6:$N$10,CHOOSE(MATCH(F22,{"majlis","jemputan","rsvp","katering"},0),3,9,11,10),FALSE)="",VLOOKUP(IF(B22="Selepas majlis","Selepas",C22),Tetapan!$A$6:$N$10,CHOOSE(MATCH(F22,{"majlis","jemputan","rsvp","katering"},0),3,9,11,10),FALSE)=0),"",VLOOKUP(IF(B22="Selepas majlis","Selepas",C22),Tetapan!$A$6:$N$10,CHOOSE(MATCH(F22,{"majlis","jemputan","rsvp","katering"},0),3,9,11,10),FALSE)+G22),""))</f>
        <v/>
      </c>
      <c r="I22" s="7"/>
      <c r="J22" s="8">
        <f>IF(OR(D22="",M22&lt;&gt;1),"",IF(I22&lt;&gt;"",I22,H22))</f>
        <v/>
      </c>
      <c r="K22" s="6" t="s">
        <v>89</v>
      </c>
      <c r="L22" s="6" t="s">
        <v>123</v>
      </c>
      <c r="M22" s="9">
        <f>IF(D22="","",IFERROR(IF(VLOOKUP(C22,Tetapan!$A$6:$C$9,2,FALSE)="Ya",1,0),0))</f>
        <v>0</v>
      </c>
      <c r="N22" s="9" t="str">
        <f>IF(D22="","",IF(COUNTIF(Majlis,C22)&lt;&gt;1,"Semak majlis",IF(M22&lt;&gt;1,"Majlis tidak aktif",IF(K22="Tidak berkaitan","Tidak berkaitan",IF(K22="Selesai","Selesai",IF(J22="","Isi tarikh",IF(NOT(ISNUMBER(J22)),"Semak tarikh",IF(J22&lt;TODAY(),"Lewat",IF(J22&lt;=TODAY()+7,"Dalam 7 hari","Mengikut jadual")))))))))</f>
        <v>Majlis tidak aktif</v>
      </c>
    </row>
    <row r="23" spans="1:14" ht="30" customHeight="1">
      <c r="A23" s="3" t="s">
        <v>131</v>
      </c>
      <c r="B23" s="3" t="s">
        <v>86</v>
      </c>
      <c r="C23" s="6" t="s">
        <v>67</v>
      </c>
      <c r="D23" s="6" t="s">
        <v>125</v>
      </c>
      <c r="E23" s="6"/>
      <c r="F23" s="6" t="s">
        <v>88</v>
      </c>
      <c r="G23" s="6">
        <v>-150</v>
      </c>
      <c r="H23" s="8">
        <f>IF(OR(D23="",F23="",F23="manual",M23&lt;&gt;1),"",IFERROR(IF(OR(VLOOKUP(IF(B23="Selepas majlis","Selepas",C23),Tetapan!$A$6:$N$10,CHOOSE(MATCH(F23,{"majlis","jemputan","rsvp","katering"},0),3,9,11,10),FALSE)="",VLOOKUP(IF(B23="Selepas majlis","Selepas",C23),Tetapan!$A$6:$N$10,CHOOSE(MATCH(F23,{"majlis","jemputan","rsvp","katering"},0),3,9,11,10),FALSE)=0),"",VLOOKUP(IF(B23="Selepas majlis","Selepas",C23),Tetapan!$A$6:$N$10,CHOOSE(MATCH(F23,{"majlis","jemputan","rsvp","katering"},0),3,9,11,10),FALSE)+G23),""))</f>
        <v/>
      </c>
      <c r="I23" s="7"/>
      <c r="J23" s="8">
        <f>IF(OR(D23="",M23&lt;&gt;1),"",IF(I23&lt;&gt;"",I23,H23))</f>
        <v/>
      </c>
      <c r="K23" s="6" t="s">
        <v>89</v>
      </c>
      <c r="L23" s="6" t="s">
        <v>126</v>
      </c>
      <c r="M23" s="9">
        <f>IF(D23="","",IFERROR(IF(VLOOKUP(C23,Tetapan!$A$6:$C$9,2,FALSE)="Ya",1,0),0))</f>
        <v>0</v>
      </c>
      <c r="N23" s="9" t="str">
        <f>IF(D23="","",IF(COUNTIF(Majlis,C23)&lt;&gt;1,"Semak majlis",IF(M23&lt;&gt;1,"Majlis tidak aktif",IF(K23="Tidak berkaitan","Tidak berkaitan",IF(K23="Selesai","Selesai",IF(J23="","Isi tarikh",IF(NOT(ISNUMBER(J23)),"Semak tarikh",IF(J23&lt;TODAY(),"Lewat",IF(J23&lt;=TODAY()+7,"Dalam 7 hari","Mengikut jadual")))))))))</f>
        <v>Majlis tidak aktif</v>
      </c>
    </row>
    <row r="24" spans="1:14" ht="30" customHeight="1">
      <c r="A24" s="3" t="s">
        <v>132</v>
      </c>
      <c r="B24" s="3" t="s">
        <v>133</v>
      </c>
      <c r="C24" s="6" t="s">
        <v>64</v>
      </c>
      <c r="D24" s="6" t="s">
        <v>134</v>
      </c>
      <c r="E24" s="6"/>
      <c r="F24" s="6" t="s">
        <v>88</v>
      </c>
      <c r="G24" s="6">
        <v>-180</v>
      </c>
      <c r="H24" s="8">
        <f>IF(OR(D24="",F24="",F24="manual",M24&lt;&gt;1),"",IFERROR(IF(OR(VLOOKUP(IF(B24="Selepas majlis","Selepas",C24),Tetapan!$A$6:$N$10,CHOOSE(MATCH(F24,{"majlis","jemputan","rsvp","katering"},0),3,9,11,10),FALSE)="",VLOOKUP(IF(B24="Selepas majlis","Selepas",C24),Tetapan!$A$6:$N$10,CHOOSE(MATCH(F24,{"majlis","jemputan","rsvp","katering"},0),3,9,11,10),FALSE)=0),"",VLOOKUP(IF(B24="Selepas majlis","Selepas",C24),Tetapan!$A$6:$N$10,CHOOSE(MATCH(F24,{"majlis","jemputan","rsvp","katering"},0),3,9,11,10),FALSE)+G24),""))</f>
        <v/>
      </c>
      <c r="I24" s="7"/>
      <c r="J24" s="8">
        <f>IF(OR(D24="",M24&lt;&gt;1),"",IF(I24&lt;&gt;"",I24,H24))</f>
        <v/>
      </c>
      <c r="K24" s="6" t="s">
        <v>89</v>
      </c>
      <c r="L24" s="6" t="s">
        <v>135</v>
      </c>
      <c r="M24" s="9">
        <f>IF(D24="","",IFERROR(IF(VLOOKUP(C24,Tetapan!$A$6:$C$9,2,FALSE)="Ya",1,0),0))</f>
        <v>1</v>
      </c>
      <c r="N24" s="9" t="str">
        <f>IF(D24="","",IF(COUNTIF(Majlis,C24)&lt;&gt;1,"Semak majlis",IF(M24&lt;&gt;1,"Majlis tidak aktif",IF(K24="Tidak berkaitan","Tidak berkaitan",IF(K24="Selesai","Selesai",IF(J24="","Isi tarikh",IF(NOT(ISNUMBER(J24)),"Semak tarikh",IF(J24&lt;TODAY(),"Lewat",IF(J24&lt;=TODAY()+7,"Dalam 7 hari","Mengikut jadual")))))))))</f>
        <v>Isi tarikh</v>
      </c>
    </row>
    <row r="25" spans="1:14" ht="30" customHeight="1">
      <c r="A25" s="3" t="s">
        <v>136</v>
      </c>
      <c r="B25" s="3" t="s">
        <v>133</v>
      </c>
      <c r="C25" s="6" t="s">
        <v>64</v>
      </c>
      <c r="D25" s="6" t="s">
        <v>137</v>
      </c>
      <c r="E25" s="6"/>
      <c r="F25" s="6" t="s">
        <v>88</v>
      </c>
      <c r="G25" s="6">
        <v>-180</v>
      </c>
      <c r="H25" s="8">
        <f>IF(OR(D25="",F25="",F25="manual",M25&lt;&gt;1),"",IFERROR(IF(OR(VLOOKUP(IF(B25="Selepas majlis","Selepas",C25),Tetapan!$A$6:$N$10,CHOOSE(MATCH(F25,{"majlis","jemputan","rsvp","katering"},0),3,9,11,10),FALSE)="",VLOOKUP(IF(B25="Selepas majlis","Selepas",C25),Tetapan!$A$6:$N$10,CHOOSE(MATCH(F25,{"majlis","jemputan","rsvp","katering"},0),3,9,11,10),FALSE)=0),"",VLOOKUP(IF(B25="Selepas majlis","Selepas",C25),Tetapan!$A$6:$N$10,CHOOSE(MATCH(F25,{"majlis","jemputan","rsvp","katering"},0),3,9,11,10),FALSE)+G25),""))</f>
        <v/>
      </c>
      <c r="I25" s="7"/>
      <c r="J25" s="8">
        <f>IF(OR(D25="",M25&lt;&gt;1),"",IF(I25&lt;&gt;"",I25,H25))</f>
        <v/>
      </c>
      <c r="K25" s="6" t="s">
        <v>89</v>
      </c>
      <c r="L25" s="6" t="s">
        <v>138</v>
      </c>
      <c r="M25" s="9">
        <f>IF(D25="","",IFERROR(IF(VLOOKUP(C25,Tetapan!$A$6:$C$9,2,FALSE)="Ya",1,0),0))</f>
        <v>1</v>
      </c>
      <c r="N25" s="9" t="str">
        <f>IF(D25="","",IF(COUNTIF(Majlis,C25)&lt;&gt;1,"Semak majlis",IF(M25&lt;&gt;1,"Majlis tidak aktif",IF(K25="Tidak berkaitan","Tidak berkaitan",IF(K25="Selesai","Selesai",IF(J25="","Isi tarikh",IF(NOT(ISNUMBER(J25)),"Semak tarikh",IF(J25&lt;TODAY(),"Lewat",IF(J25&lt;=TODAY()+7,"Dalam 7 hari","Mengikut jadual")))))))))</f>
        <v>Isi tarikh</v>
      </c>
    </row>
    <row r="26" spans="1:14" ht="30" customHeight="1">
      <c r="A26" s="3" t="s">
        <v>139</v>
      </c>
      <c r="B26" s="3" t="s">
        <v>133</v>
      </c>
      <c r="C26" s="6" t="s">
        <v>64</v>
      </c>
      <c r="D26" s="6" t="s">
        <v>140</v>
      </c>
      <c r="E26" s="6"/>
      <c r="F26" s="6" t="s">
        <v>88</v>
      </c>
      <c r="G26" s="6">
        <v>-180</v>
      </c>
      <c r="H26" s="8">
        <f>IF(OR(D26="",F26="",F26="manual",M26&lt;&gt;1),"",IFERROR(IF(OR(VLOOKUP(IF(B26="Selepas majlis","Selepas",C26),Tetapan!$A$6:$N$10,CHOOSE(MATCH(F26,{"majlis","jemputan","rsvp","katering"},0),3,9,11,10),FALSE)="",VLOOKUP(IF(B26="Selepas majlis","Selepas",C26),Tetapan!$A$6:$N$10,CHOOSE(MATCH(F26,{"majlis","jemputan","rsvp","katering"},0),3,9,11,10),FALSE)=0),"",VLOOKUP(IF(B26="Selepas majlis","Selepas",C26),Tetapan!$A$6:$N$10,CHOOSE(MATCH(F26,{"majlis","jemputan","rsvp","katering"},0),3,9,11,10),FALSE)+G26),""))</f>
        <v/>
      </c>
      <c r="I26" s="7"/>
      <c r="J26" s="8">
        <f>IF(OR(D26="",M26&lt;&gt;1),"",IF(I26&lt;&gt;"",I26,H26))</f>
        <v/>
      </c>
      <c r="K26" s="6" t="s">
        <v>89</v>
      </c>
      <c r="L26" s="6" t="s">
        <v>141</v>
      </c>
      <c r="M26" s="9">
        <f>IF(D26="","",IFERROR(IF(VLOOKUP(C26,Tetapan!$A$6:$C$9,2,FALSE)="Ya",1,0),0))</f>
        <v>1</v>
      </c>
      <c r="N26" s="9" t="str">
        <f>IF(D26="","",IF(COUNTIF(Majlis,C26)&lt;&gt;1,"Semak majlis",IF(M26&lt;&gt;1,"Majlis tidak aktif",IF(K26="Tidak berkaitan","Tidak berkaitan",IF(K26="Selesai","Selesai",IF(J26="","Isi tarikh",IF(NOT(ISNUMBER(J26)),"Semak tarikh",IF(J26&lt;TODAY(),"Lewat",IF(J26&lt;=TODAY()+7,"Dalam 7 hari","Mengikut jadual")))))))))</f>
        <v>Isi tarikh</v>
      </c>
    </row>
    <row r="27" spans="1:14" ht="30" customHeight="1">
      <c r="A27" s="3" t="s">
        <v>142</v>
      </c>
      <c r="B27" s="3" t="s">
        <v>133</v>
      </c>
      <c r="C27" s="6" t="s">
        <v>64</v>
      </c>
      <c r="D27" s="6" t="s">
        <v>143</v>
      </c>
      <c r="E27" s="6"/>
      <c r="F27" s="6" t="s">
        <v>88</v>
      </c>
      <c r="G27" s="6">
        <v>-150</v>
      </c>
      <c r="H27" s="8">
        <f>IF(OR(D27="",F27="",F27="manual",M27&lt;&gt;1),"",IFERROR(IF(OR(VLOOKUP(IF(B27="Selepas majlis","Selepas",C27),Tetapan!$A$6:$N$10,CHOOSE(MATCH(F27,{"majlis","jemputan","rsvp","katering"},0),3,9,11,10),FALSE)="",VLOOKUP(IF(B27="Selepas majlis","Selepas",C27),Tetapan!$A$6:$N$10,CHOOSE(MATCH(F27,{"majlis","jemputan","rsvp","katering"},0),3,9,11,10),FALSE)=0),"",VLOOKUP(IF(B27="Selepas majlis","Selepas",C27),Tetapan!$A$6:$N$10,CHOOSE(MATCH(F27,{"majlis","jemputan","rsvp","katering"},0),3,9,11,10),FALSE)+G27),""))</f>
        <v/>
      </c>
      <c r="I27" s="7"/>
      <c r="J27" s="8">
        <f>IF(OR(D27="",M27&lt;&gt;1),"",IF(I27&lt;&gt;"",I27,H27))</f>
        <v/>
      </c>
      <c r="K27" s="6" t="s">
        <v>89</v>
      </c>
      <c r="L27" s="6" t="s">
        <v>144</v>
      </c>
      <c r="M27" s="9">
        <f>IF(D27="","",IFERROR(IF(VLOOKUP(C27,Tetapan!$A$6:$C$9,2,FALSE)="Ya",1,0),0))</f>
        <v>1</v>
      </c>
      <c r="N27" s="9" t="str">
        <f>IF(D27="","",IF(COUNTIF(Majlis,C27)&lt;&gt;1,"Semak majlis",IF(M27&lt;&gt;1,"Majlis tidak aktif",IF(K27="Tidak berkaitan","Tidak berkaitan",IF(K27="Selesai","Selesai",IF(J27="","Isi tarikh",IF(NOT(ISNUMBER(J27)),"Semak tarikh",IF(J27&lt;TODAY(),"Lewat",IF(J27&lt;=TODAY()+7,"Dalam 7 hari","Mengikut jadual")))))))))</f>
        <v>Isi tarikh</v>
      </c>
    </row>
    <row r="28" spans="1:14" ht="30" customHeight="1">
      <c r="A28" s="3" t="s">
        <v>145</v>
      </c>
      <c r="B28" s="3" t="s">
        <v>133</v>
      </c>
      <c r="C28" s="6" t="s">
        <v>64</v>
      </c>
      <c r="D28" s="6" t="s">
        <v>146</v>
      </c>
      <c r="E28" s="6"/>
      <c r="F28" s="6" t="s">
        <v>88</v>
      </c>
      <c r="G28" s="6">
        <v>-120</v>
      </c>
      <c r="H28" s="8">
        <f>IF(OR(D28="",F28="",F28="manual",M28&lt;&gt;1),"",IFERROR(IF(OR(VLOOKUP(IF(B28="Selepas majlis","Selepas",C28),Tetapan!$A$6:$N$10,CHOOSE(MATCH(F28,{"majlis","jemputan","rsvp","katering"},0),3,9,11,10),FALSE)="",VLOOKUP(IF(B28="Selepas majlis","Selepas",C28),Tetapan!$A$6:$N$10,CHOOSE(MATCH(F28,{"majlis","jemputan","rsvp","katering"},0),3,9,11,10),FALSE)=0),"",VLOOKUP(IF(B28="Selepas majlis","Selepas",C28),Tetapan!$A$6:$N$10,CHOOSE(MATCH(F28,{"majlis","jemputan","rsvp","katering"},0),3,9,11,10),FALSE)+G28),""))</f>
        <v/>
      </c>
      <c r="I28" s="7"/>
      <c r="J28" s="8">
        <f>IF(OR(D28="",M28&lt;&gt;1),"",IF(I28&lt;&gt;"",I28,H28))</f>
        <v/>
      </c>
      <c r="K28" s="6" t="s">
        <v>89</v>
      </c>
      <c r="L28" s="6" t="s">
        <v>147</v>
      </c>
      <c r="M28" s="9">
        <f>IF(D28="","",IFERROR(IF(VLOOKUP(C28,Tetapan!$A$6:$C$9,2,FALSE)="Ya",1,0),0))</f>
        <v>1</v>
      </c>
      <c r="N28" s="9" t="str">
        <f>IF(D28="","",IF(COUNTIF(Majlis,C28)&lt;&gt;1,"Semak majlis",IF(M28&lt;&gt;1,"Majlis tidak aktif",IF(K28="Tidak berkaitan","Tidak berkaitan",IF(K28="Selesai","Selesai",IF(J28="","Isi tarikh",IF(NOT(ISNUMBER(J28)),"Semak tarikh",IF(J28&lt;TODAY(),"Lewat",IF(J28&lt;=TODAY()+7,"Dalam 7 hari","Mengikut jadual")))))))))</f>
        <v>Isi tarikh</v>
      </c>
    </row>
    <row r="29" spans="1:14" ht="30" customHeight="1">
      <c r="A29" s="3" t="s">
        <v>148</v>
      </c>
      <c r="B29" s="3" t="s">
        <v>133</v>
      </c>
      <c r="C29" s="6" t="s">
        <v>64</v>
      </c>
      <c r="D29" s="6" t="s">
        <v>149</v>
      </c>
      <c r="E29" s="6"/>
      <c r="F29" s="6" t="s">
        <v>88</v>
      </c>
      <c r="G29" s="6">
        <v>-120</v>
      </c>
      <c r="H29" s="8">
        <f>IF(OR(D29="",F29="",F29="manual",M29&lt;&gt;1),"",IFERROR(IF(OR(VLOOKUP(IF(B29="Selepas majlis","Selepas",C29),Tetapan!$A$6:$N$10,CHOOSE(MATCH(F29,{"majlis","jemputan","rsvp","katering"},0),3,9,11,10),FALSE)="",VLOOKUP(IF(B29="Selepas majlis","Selepas",C29),Tetapan!$A$6:$N$10,CHOOSE(MATCH(F29,{"majlis","jemputan","rsvp","katering"},0),3,9,11,10),FALSE)=0),"",VLOOKUP(IF(B29="Selepas majlis","Selepas",C29),Tetapan!$A$6:$N$10,CHOOSE(MATCH(F29,{"majlis","jemputan","rsvp","katering"},0),3,9,11,10),FALSE)+G29),""))</f>
        <v/>
      </c>
      <c r="I29" s="7"/>
      <c r="J29" s="8">
        <f>IF(OR(D29="",M29&lt;&gt;1),"",IF(I29&lt;&gt;"",I29,H29))</f>
        <v/>
      </c>
      <c r="K29" s="6" t="s">
        <v>89</v>
      </c>
      <c r="L29" s="6" t="s">
        <v>150</v>
      </c>
      <c r="M29" s="9">
        <f>IF(D29="","",IFERROR(IF(VLOOKUP(C29,Tetapan!$A$6:$C$9,2,FALSE)="Ya",1,0),0))</f>
        <v>1</v>
      </c>
      <c r="N29" s="9" t="str">
        <f>IF(D29="","",IF(COUNTIF(Majlis,C29)&lt;&gt;1,"Semak majlis",IF(M29&lt;&gt;1,"Majlis tidak aktif",IF(K29="Tidak berkaitan","Tidak berkaitan",IF(K29="Selesai","Selesai",IF(J29="","Isi tarikh",IF(NOT(ISNUMBER(J29)),"Semak tarikh",IF(J29&lt;TODAY(),"Lewat",IF(J29&lt;=TODAY()+7,"Dalam 7 hari","Mengikut jadual")))))))))</f>
        <v>Isi tarikh</v>
      </c>
    </row>
    <row r="30" spans="1:14" ht="30" customHeight="1">
      <c r="A30" s="3" t="s">
        <v>151</v>
      </c>
      <c r="B30" s="3" t="s">
        <v>133</v>
      </c>
      <c r="C30" s="6" t="s">
        <v>64</v>
      </c>
      <c r="D30" s="6" t="s">
        <v>152</v>
      </c>
      <c r="E30" s="6"/>
      <c r="F30" s="6" t="s">
        <v>88</v>
      </c>
      <c r="G30" s="6">
        <v>-120</v>
      </c>
      <c r="H30" s="8">
        <f>IF(OR(D30="",F30="",F30="manual",M30&lt;&gt;1),"",IFERROR(IF(OR(VLOOKUP(IF(B30="Selepas majlis","Selepas",C30),Tetapan!$A$6:$N$10,CHOOSE(MATCH(F30,{"majlis","jemputan","rsvp","katering"},0),3,9,11,10),FALSE)="",VLOOKUP(IF(B30="Selepas majlis","Selepas",C30),Tetapan!$A$6:$N$10,CHOOSE(MATCH(F30,{"majlis","jemputan","rsvp","katering"},0),3,9,11,10),FALSE)=0),"",VLOOKUP(IF(B30="Selepas majlis","Selepas",C30),Tetapan!$A$6:$N$10,CHOOSE(MATCH(F30,{"majlis","jemputan","rsvp","katering"},0),3,9,11,10),FALSE)+G30),""))</f>
        <v/>
      </c>
      <c r="I30" s="7"/>
      <c r="J30" s="8">
        <f>IF(OR(D30="",M30&lt;&gt;1),"",IF(I30&lt;&gt;"",I30,H30))</f>
        <v/>
      </c>
      <c r="K30" s="6" t="s">
        <v>89</v>
      </c>
      <c r="L30" s="6" t="s">
        <v>153</v>
      </c>
      <c r="M30" s="9">
        <f>IF(D30="","",IFERROR(IF(VLOOKUP(C30,Tetapan!$A$6:$C$9,2,FALSE)="Ya",1,0),0))</f>
        <v>1</v>
      </c>
      <c r="N30" s="9" t="str">
        <f>IF(D30="","",IF(COUNTIF(Majlis,C30)&lt;&gt;1,"Semak majlis",IF(M30&lt;&gt;1,"Majlis tidak aktif",IF(K30="Tidak berkaitan","Tidak berkaitan",IF(K30="Selesai","Selesai",IF(J30="","Isi tarikh",IF(NOT(ISNUMBER(J30)),"Semak tarikh",IF(J30&lt;TODAY(),"Lewat",IF(J30&lt;=TODAY()+7,"Dalam 7 hari","Mengikut jadual")))))))))</f>
        <v>Isi tarikh</v>
      </c>
    </row>
    <row r="31" spans="1:14" ht="30" customHeight="1">
      <c r="A31" s="3" t="s">
        <v>154</v>
      </c>
      <c r="B31" s="3" t="s">
        <v>133</v>
      </c>
      <c r="C31" s="6" t="s">
        <v>64</v>
      </c>
      <c r="D31" s="6" t="s">
        <v>155</v>
      </c>
      <c r="E31" s="6"/>
      <c r="F31" s="6" t="s">
        <v>88</v>
      </c>
      <c r="G31" s="6">
        <v>-120</v>
      </c>
      <c r="H31" s="8">
        <f>IF(OR(D31="",F31="",F31="manual",M31&lt;&gt;1),"",IFERROR(IF(OR(VLOOKUP(IF(B31="Selepas majlis","Selepas",C31),Tetapan!$A$6:$N$10,CHOOSE(MATCH(F31,{"majlis","jemputan","rsvp","katering"},0),3,9,11,10),FALSE)="",VLOOKUP(IF(B31="Selepas majlis","Selepas",C31),Tetapan!$A$6:$N$10,CHOOSE(MATCH(F31,{"majlis","jemputan","rsvp","katering"},0),3,9,11,10),FALSE)=0),"",VLOOKUP(IF(B31="Selepas majlis","Selepas",C31),Tetapan!$A$6:$N$10,CHOOSE(MATCH(F31,{"majlis","jemputan","rsvp","katering"},0),3,9,11,10),FALSE)+G31),""))</f>
        <v/>
      </c>
      <c r="I31" s="7"/>
      <c r="J31" s="8">
        <f>IF(OR(D31="",M31&lt;&gt;1),"",IF(I31&lt;&gt;"",I31,H31))</f>
        <v/>
      </c>
      <c r="K31" s="6" t="s">
        <v>89</v>
      </c>
      <c r="L31" s="6" t="s">
        <v>156</v>
      </c>
      <c r="M31" s="9">
        <f>IF(D31="","",IFERROR(IF(VLOOKUP(C31,Tetapan!$A$6:$C$9,2,FALSE)="Ya",1,0),0))</f>
        <v>1</v>
      </c>
      <c r="N31" s="9" t="str">
        <f>IF(D31="","",IF(COUNTIF(Majlis,C31)&lt;&gt;1,"Semak majlis",IF(M31&lt;&gt;1,"Majlis tidak aktif",IF(K31="Tidak berkaitan","Tidak berkaitan",IF(K31="Selesai","Selesai",IF(J31="","Isi tarikh",IF(NOT(ISNUMBER(J31)),"Semak tarikh",IF(J31&lt;TODAY(),"Lewat",IF(J31&lt;=TODAY()+7,"Dalam 7 hari","Mengikut jadual")))))))))</f>
        <v>Isi tarikh</v>
      </c>
    </row>
    <row r="32" spans="1:14" ht="30" customHeight="1">
      <c r="A32" s="3" t="s">
        <v>157</v>
      </c>
      <c r="B32" s="3" t="s">
        <v>133</v>
      </c>
      <c r="C32" s="6" t="s">
        <v>64</v>
      </c>
      <c r="D32" s="6" t="s">
        <v>158</v>
      </c>
      <c r="E32" s="6"/>
      <c r="F32" s="6" t="s">
        <v>88</v>
      </c>
      <c r="G32" s="6">
        <v>-90</v>
      </c>
      <c r="H32" s="8">
        <f>IF(OR(D32="",F32="",F32="manual",M32&lt;&gt;1),"",IFERROR(IF(OR(VLOOKUP(IF(B32="Selepas majlis","Selepas",C32),Tetapan!$A$6:$N$10,CHOOSE(MATCH(F32,{"majlis","jemputan","rsvp","katering"},0),3,9,11,10),FALSE)="",VLOOKUP(IF(B32="Selepas majlis","Selepas",C32),Tetapan!$A$6:$N$10,CHOOSE(MATCH(F32,{"majlis","jemputan","rsvp","katering"},0),3,9,11,10),FALSE)=0),"",VLOOKUP(IF(B32="Selepas majlis","Selepas",C32),Tetapan!$A$6:$N$10,CHOOSE(MATCH(F32,{"majlis","jemputan","rsvp","katering"},0),3,9,11,10),FALSE)+G32),""))</f>
        <v/>
      </c>
      <c r="I32" s="7"/>
      <c r="J32" s="8">
        <f>IF(OR(D32="",M32&lt;&gt;1),"",IF(I32&lt;&gt;"",I32,H32))</f>
        <v/>
      </c>
      <c r="K32" s="6" t="s">
        <v>89</v>
      </c>
      <c r="L32" s="6" t="s">
        <v>159</v>
      </c>
      <c r="M32" s="9">
        <f>IF(D32="","",IFERROR(IF(VLOOKUP(C32,Tetapan!$A$6:$C$9,2,FALSE)="Ya",1,0),0))</f>
        <v>1</v>
      </c>
      <c r="N32" s="9" t="str">
        <f>IF(D32="","",IF(COUNTIF(Majlis,C32)&lt;&gt;1,"Semak majlis",IF(M32&lt;&gt;1,"Majlis tidak aktif",IF(K32="Tidak berkaitan","Tidak berkaitan",IF(K32="Selesai","Selesai",IF(J32="","Isi tarikh",IF(NOT(ISNUMBER(J32)),"Semak tarikh",IF(J32&lt;TODAY(),"Lewat",IF(J32&lt;=TODAY()+7,"Dalam 7 hari","Mengikut jadual")))))))))</f>
        <v>Isi tarikh</v>
      </c>
    </row>
    <row r="33" spans="1:14" ht="30" customHeight="1">
      <c r="A33" s="3" t="s">
        <v>160</v>
      </c>
      <c r="B33" s="3" t="s">
        <v>133</v>
      </c>
      <c r="C33" s="6" t="s">
        <v>64</v>
      </c>
      <c r="D33" s="6" t="s">
        <v>161</v>
      </c>
      <c r="E33" s="6"/>
      <c r="F33" s="6" t="s">
        <v>88</v>
      </c>
      <c r="G33" s="6">
        <v>-75</v>
      </c>
      <c r="H33" s="8">
        <f>IF(OR(D33="",F33="",F33="manual",M33&lt;&gt;1),"",IFERROR(IF(OR(VLOOKUP(IF(B33="Selepas majlis","Selepas",C33),Tetapan!$A$6:$N$10,CHOOSE(MATCH(F33,{"majlis","jemputan","rsvp","katering"},0),3,9,11,10),FALSE)="",VLOOKUP(IF(B33="Selepas majlis","Selepas",C33),Tetapan!$A$6:$N$10,CHOOSE(MATCH(F33,{"majlis","jemputan","rsvp","katering"},0),3,9,11,10),FALSE)=0),"",VLOOKUP(IF(B33="Selepas majlis","Selepas",C33),Tetapan!$A$6:$N$10,CHOOSE(MATCH(F33,{"majlis","jemputan","rsvp","katering"},0),3,9,11,10),FALSE)+G33),""))</f>
        <v/>
      </c>
      <c r="I33" s="7"/>
      <c r="J33" s="8">
        <f>IF(OR(D33="",M33&lt;&gt;1),"",IF(I33&lt;&gt;"",I33,H33))</f>
        <v/>
      </c>
      <c r="K33" s="6" t="s">
        <v>89</v>
      </c>
      <c r="L33" s="6" t="s">
        <v>162</v>
      </c>
      <c r="M33" s="9">
        <f>IF(D33="","",IFERROR(IF(VLOOKUP(C33,Tetapan!$A$6:$C$9,2,FALSE)="Ya",1,0),0))</f>
        <v>1</v>
      </c>
      <c r="N33" s="9" t="str">
        <f>IF(D33="","",IF(COUNTIF(Majlis,C33)&lt;&gt;1,"Semak majlis",IF(M33&lt;&gt;1,"Majlis tidak aktif",IF(K33="Tidak berkaitan","Tidak berkaitan",IF(K33="Selesai","Selesai",IF(J33="","Isi tarikh",IF(NOT(ISNUMBER(J33)),"Semak tarikh",IF(J33&lt;TODAY(),"Lewat",IF(J33&lt;=TODAY()+7,"Dalam 7 hari","Mengikut jadual")))))))))</f>
        <v>Isi tarikh</v>
      </c>
    </row>
    <row r="34" spans="1:14" ht="30" customHeight="1">
      <c r="A34" s="3" t="s">
        <v>163</v>
      </c>
      <c r="B34" s="3" t="s">
        <v>133</v>
      </c>
      <c r="C34" s="6" t="s">
        <v>64</v>
      </c>
      <c r="D34" s="6" t="s">
        <v>164</v>
      </c>
      <c r="E34" s="6"/>
      <c r="F34" s="6" t="s">
        <v>165</v>
      </c>
      <c r="G34" s="6">
        <v>0</v>
      </c>
      <c r="H34" s="8">
        <f>IF(OR(D34="",F34="",F34="manual",M34&lt;&gt;1),"",IFERROR(IF(OR(VLOOKUP(IF(B34="Selepas majlis","Selepas",C34),Tetapan!$A$6:$N$10,CHOOSE(MATCH(F34,{"majlis","jemputan","rsvp","katering"},0),3,9,11,10),FALSE)="",VLOOKUP(IF(B34="Selepas majlis","Selepas",C34),Tetapan!$A$6:$N$10,CHOOSE(MATCH(F34,{"majlis","jemputan","rsvp","katering"},0),3,9,11,10),FALSE)=0),"",VLOOKUP(IF(B34="Selepas majlis","Selepas",C34),Tetapan!$A$6:$N$10,CHOOSE(MATCH(F34,{"majlis","jemputan","rsvp","katering"},0),3,9,11,10),FALSE)+G34),""))</f>
        <v/>
      </c>
      <c r="I34" s="7"/>
      <c r="J34" s="8">
        <f>IF(OR(D34="",M34&lt;&gt;1),"",IF(I34&lt;&gt;"",I34,H34))</f>
        <v/>
      </c>
      <c r="K34" s="6" t="s">
        <v>89</v>
      </c>
      <c r="L34" s="6" t="s">
        <v>166</v>
      </c>
      <c r="M34" s="9">
        <f>IF(D34="","",IFERROR(IF(VLOOKUP(C34,Tetapan!$A$6:$C$9,2,FALSE)="Ya",1,0),0))</f>
        <v>1</v>
      </c>
      <c r="N34" s="9" t="str">
        <f>IF(D34="","",IF(COUNTIF(Majlis,C34)&lt;&gt;1,"Semak majlis",IF(M34&lt;&gt;1,"Majlis tidak aktif",IF(K34="Tidak berkaitan","Tidak berkaitan",IF(K34="Selesai","Selesai",IF(J34="","Isi tarikh",IF(NOT(ISNUMBER(J34)),"Semak tarikh",IF(J34&lt;TODAY(),"Lewat",IF(J34&lt;=TODAY()+7,"Dalam 7 hari","Mengikut jadual")))))))))</f>
        <v>Isi tarikh</v>
      </c>
    </row>
    <row r="35" spans="1:14" ht="30" customHeight="1">
      <c r="A35" s="3" t="s">
        <v>167</v>
      </c>
      <c r="B35" s="3" t="s">
        <v>133</v>
      </c>
      <c r="C35" s="6" t="s">
        <v>64</v>
      </c>
      <c r="D35" s="6" t="s">
        <v>168</v>
      </c>
      <c r="E35" s="6"/>
      <c r="F35" s="6" t="s">
        <v>165</v>
      </c>
      <c r="G35" s="6">
        <v>0</v>
      </c>
      <c r="H35" s="8">
        <f>IF(OR(D35="",F35="",F35="manual",M35&lt;&gt;1),"",IFERROR(IF(OR(VLOOKUP(IF(B35="Selepas majlis","Selepas",C35),Tetapan!$A$6:$N$10,CHOOSE(MATCH(F35,{"majlis","jemputan","rsvp","katering"},0),3,9,11,10),FALSE)="",VLOOKUP(IF(B35="Selepas majlis","Selepas",C35),Tetapan!$A$6:$N$10,CHOOSE(MATCH(F35,{"majlis","jemputan","rsvp","katering"},0),3,9,11,10),FALSE)=0),"",VLOOKUP(IF(B35="Selepas majlis","Selepas",C35),Tetapan!$A$6:$N$10,CHOOSE(MATCH(F35,{"majlis","jemputan","rsvp","katering"},0),3,9,11,10),FALSE)+G35),""))</f>
        <v/>
      </c>
      <c r="I35" s="7"/>
      <c r="J35" s="8">
        <f>IF(OR(D35="",M35&lt;&gt;1),"",IF(I35&lt;&gt;"",I35,H35))</f>
        <v/>
      </c>
      <c r="K35" s="6" t="s">
        <v>89</v>
      </c>
      <c r="L35" s="6" t="s">
        <v>169</v>
      </c>
      <c r="M35" s="9">
        <f>IF(D35="","",IFERROR(IF(VLOOKUP(C35,Tetapan!$A$6:$C$9,2,FALSE)="Ya",1,0),0))</f>
        <v>1</v>
      </c>
      <c r="N35" s="9" t="str">
        <f>IF(D35="","",IF(COUNTIF(Majlis,C35)&lt;&gt;1,"Semak majlis",IF(M35&lt;&gt;1,"Majlis tidak aktif",IF(K35="Tidak berkaitan","Tidak berkaitan",IF(K35="Selesai","Selesai",IF(J35="","Isi tarikh",IF(NOT(ISNUMBER(J35)),"Semak tarikh",IF(J35&lt;TODAY(),"Lewat",IF(J35&lt;=TODAY()+7,"Dalam 7 hari","Mengikut jadual")))))))))</f>
        <v>Isi tarikh</v>
      </c>
    </row>
    <row r="36" spans="1:14" ht="30" customHeight="1">
      <c r="A36" s="3" t="s">
        <v>170</v>
      </c>
      <c r="B36" s="3" t="s">
        <v>133</v>
      </c>
      <c r="C36" s="6" t="s">
        <v>64</v>
      </c>
      <c r="D36" s="6" t="s">
        <v>171</v>
      </c>
      <c r="E36" s="6"/>
      <c r="F36" s="6" t="s">
        <v>165</v>
      </c>
      <c r="G36" s="6">
        <v>0</v>
      </c>
      <c r="H36" s="8">
        <f>IF(OR(D36="",F36="",F36="manual",M36&lt;&gt;1),"",IFERROR(IF(OR(VLOOKUP(IF(B36="Selepas majlis","Selepas",C36),Tetapan!$A$6:$N$10,CHOOSE(MATCH(F36,{"majlis","jemputan","rsvp","katering"},0),3,9,11,10),FALSE)="",VLOOKUP(IF(B36="Selepas majlis","Selepas",C36),Tetapan!$A$6:$N$10,CHOOSE(MATCH(F36,{"majlis","jemputan","rsvp","katering"},0),3,9,11,10),FALSE)=0),"",VLOOKUP(IF(B36="Selepas majlis","Selepas",C36),Tetapan!$A$6:$N$10,CHOOSE(MATCH(F36,{"majlis","jemputan","rsvp","katering"},0),3,9,11,10),FALSE)+G36),""))</f>
        <v/>
      </c>
      <c r="I36" s="7"/>
      <c r="J36" s="8">
        <f>IF(OR(D36="",M36&lt;&gt;1),"",IF(I36&lt;&gt;"",I36,H36))</f>
        <v/>
      </c>
      <c r="K36" s="6" t="s">
        <v>89</v>
      </c>
      <c r="L36" s="6" t="s">
        <v>172</v>
      </c>
      <c r="M36" s="9">
        <f>IF(D36="","",IFERROR(IF(VLOOKUP(C36,Tetapan!$A$6:$C$9,2,FALSE)="Ya",1,0),0))</f>
        <v>1</v>
      </c>
      <c r="N36" s="9" t="str">
        <f>IF(D36="","",IF(COUNTIF(Majlis,C36)&lt;&gt;1,"Semak majlis",IF(M36&lt;&gt;1,"Majlis tidak aktif",IF(K36="Tidak berkaitan","Tidak berkaitan",IF(K36="Selesai","Selesai",IF(J36="","Isi tarikh",IF(NOT(ISNUMBER(J36)),"Semak tarikh",IF(J36&lt;TODAY(),"Lewat",IF(J36&lt;=TODAY()+7,"Dalam 7 hari","Mengikut jadual")))))))))</f>
        <v>Isi tarikh</v>
      </c>
    </row>
    <row r="37" spans="1:14" ht="30" customHeight="1">
      <c r="A37" s="3" t="s">
        <v>173</v>
      </c>
      <c r="B37" s="3" t="s">
        <v>133</v>
      </c>
      <c r="C37" s="6" t="s">
        <v>64</v>
      </c>
      <c r="D37" s="6" t="s">
        <v>174</v>
      </c>
      <c r="E37" s="6"/>
      <c r="F37" s="6" t="s">
        <v>88</v>
      </c>
      <c r="G37" s="6">
        <v>-14</v>
      </c>
      <c r="H37" s="8">
        <f>IF(OR(D37="",F37="",F37="manual",M37&lt;&gt;1),"",IFERROR(IF(OR(VLOOKUP(IF(B37="Selepas majlis","Selepas",C37),Tetapan!$A$6:$N$10,CHOOSE(MATCH(F37,{"majlis","jemputan","rsvp","katering"},0),3,9,11,10),FALSE)="",VLOOKUP(IF(B37="Selepas majlis","Selepas",C37),Tetapan!$A$6:$N$10,CHOOSE(MATCH(F37,{"majlis","jemputan","rsvp","katering"},0),3,9,11,10),FALSE)=0),"",VLOOKUP(IF(B37="Selepas majlis","Selepas",C37),Tetapan!$A$6:$N$10,CHOOSE(MATCH(F37,{"majlis","jemputan","rsvp","katering"},0),3,9,11,10),FALSE)+G37),""))</f>
        <v/>
      </c>
      <c r="I37" s="7"/>
      <c r="J37" s="8">
        <f>IF(OR(D37="",M37&lt;&gt;1),"",IF(I37&lt;&gt;"",I37,H37))</f>
        <v/>
      </c>
      <c r="K37" s="6" t="s">
        <v>89</v>
      </c>
      <c r="L37" s="6" t="s">
        <v>175</v>
      </c>
      <c r="M37" s="9">
        <f>IF(D37="","",IFERROR(IF(VLOOKUP(C37,Tetapan!$A$6:$C$9,2,FALSE)="Ya",1,0),0))</f>
        <v>1</v>
      </c>
      <c r="N37" s="9" t="str">
        <f>IF(D37="","",IF(COUNTIF(Majlis,C37)&lt;&gt;1,"Semak majlis",IF(M37&lt;&gt;1,"Majlis tidak aktif",IF(K37="Tidak berkaitan","Tidak berkaitan",IF(K37="Selesai","Selesai",IF(J37="","Isi tarikh",IF(NOT(ISNUMBER(J37)),"Semak tarikh",IF(J37&lt;TODAY(),"Lewat",IF(J37&lt;=TODAY()+7,"Dalam 7 hari","Mengikut jadual")))))))))</f>
        <v>Isi tarikh</v>
      </c>
    </row>
    <row r="38" spans="1:14" ht="30" customHeight="1">
      <c r="A38" s="3" t="s">
        <v>176</v>
      </c>
      <c r="B38" s="3" t="s">
        <v>133</v>
      </c>
      <c r="C38" s="6" t="s">
        <v>64</v>
      </c>
      <c r="D38" s="6" t="s">
        <v>177</v>
      </c>
      <c r="E38" s="6"/>
      <c r="F38" s="6" t="s">
        <v>88</v>
      </c>
      <c r="G38" s="6">
        <v>-30</v>
      </c>
      <c r="H38" s="8">
        <f>IF(OR(D38="",F38="",F38="manual",M38&lt;&gt;1),"",IFERROR(IF(OR(VLOOKUP(IF(B38="Selepas majlis","Selepas",C38),Tetapan!$A$6:$N$10,CHOOSE(MATCH(F38,{"majlis","jemputan","rsvp","katering"},0),3,9,11,10),FALSE)="",VLOOKUP(IF(B38="Selepas majlis","Selepas",C38),Tetapan!$A$6:$N$10,CHOOSE(MATCH(F38,{"majlis","jemputan","rsvp","katering"},0),3,9,11,10),FALSE)=0),"",VLOOKUP(IF(B38="Selepas majlis","Selepas",C38),Tetapan!$A$6:$N$10,CHOOSE(MATCH(F38,{"majlis","jemputan","rsvp","katering"},0),3,9,11,10),FALSE)+G38),""))</f>
        <v/>
      </c>
      <c r="I38" s="7"/>
      <c r="J38" s="8">
        <f>IF(OR(D38="",M38&lt;&gt;1),"",IF(I38&lt;&gt;"",I38,H38))</f>
        <v/>
      </c>
      <c r="K38" s="6" t="s">
        <v>89</v>
      </c>
      <c r="L38" s="6" t="s">
        <v>178</v>
      </c>
      <c r="M38" s="9">
        <f>IF(D38="","",IFERROR(IF(VLOOKUP(C38,Tetapan!$A$6:$C$9,2,FALSE)="Ya",1,0),0))</f>
        <v>1</v>
      </c>
      <c r="N38" s="9" t="str">
        <f>IF(D38="","",IF(COUNTIF(Majlis,C38)&lt;&gt;1,"Semak majlis",IF(M38&lt;&gt;1,"Majlis tidak aktif",IF(K38="Tidak berkaitan","Tidak berkaitan",IF(K38="Selesai","Selesai",IF(J38="","Isi tarikh",IF(NOT(ISNUMBER(J38)),"Semak tarikh",IF(J38&lt;TODAY(),"Lewat",IF(J38&lt;=TODAY()+7,"Dalam 7 hari","Mengikut jadual")))))))))</f>
        <v>Isi tarikh</v>
      </c>
    </row>
    <row r="39" spans="1:14" ht="30" customHeight="1">
      <c r="A39" s="3" t="s">
        <v>179</v>
      </c>
      <c r="B39" s="3" t="s">
        <v>133</v>
      </c>
      <c r="C39" s="6" t="s">
        <v>64</v>
      </c>
      <c r="D39" s="6" t="s">
        <v>180</v>
      </c>
      <c r="E39" s="6"/>
      <c r="F39" s="6" t="s">
        <v>88</v>
      </c>
      <c r="G39" s="6">
        <v>-2</v>
      </c>
      <c r="H39" s="8">
        <f>IF(OR(D39="",F39="",F39="manual",M39&lt;&gt;1),"",IFERROR(IF(OR(VLOOKUP(IF(B39="Selepas majlis","Selepas",C39),Tetapan!$A$6:$N$10,CHOOSE(MATCH(F39,{"majlis","jemputan","rsvp","katering"},0),3,9,11,10),FALSE)="",VLOOKUP(IF(B39="Selepas majlis","Selepas",C39),Tetapan!$A$6:$N$10,CHOOSE(MATCH(F39,{"majlis","jemputan","rsvp","katering"},0),3,9,11,10),FALSE)=0),"",VLOOKUP(IF(B39="Selepas majlis","Selepas",C39),Tetapan!$A$6:$N$10,CHOOSE(MATCH(F39,{"majlis","jemputan","rsvp","katering"},0),3,9,11,10),FALSE)+G39),""))</f>
        <v/>
      </c>
      <c r="I39" s="7"/>
      <c r="J39" s="8">
        <f>IF(OR(D39="",M39&lt;&gt;1),"",IF(I39&lt;&gt;"",I39,H39))</f>
        <v/>
      </c>
      <c r="K39" s="6" t="s">
        <v>89</v>
      </c>
      <c r="L39" s="6" t="s">
        <v>181</v>
      </c>
      <c r="M39" s="9">
        <f>IF(D39="","",IFERROR(IF(VLOOKUP(C39,Tetapan!$A$6:$C$9,2,FALSE)="Ya",1,0),0))</f>
        <v>1</v>
      </c>
      <c r="N39" s="9" t="str">
        <f>IF(D39="","",IF(COUNTIF(Majlis,C39)&lt;&gt;1,"Semak majlis",IF(M39&lt;&gt;1,"Majlis tidak aktif",IF(K39="Tidak berkaitan","Tidak berkaitan",IF(K39="Selesai","Selesai",IF(J39="","Isi tarikh",IF(NOT(ISNUMBER(J39)),"Semak tarikh",IF(J39&lt;TODAY(),"Lewat",IF(J39&lt;=TODAY()+7,"Dalam 7 hari","Mengikut jadual")))))))))</f>
        <v>Isi tarikh</v>
      </c>
    </row>
    <row r="40" spans="1:14" ht="30" customHeight="1">
      <c r="A40" s="3" t="s">
        <v>182</v>
      </c>
      <c r="B40" s="3" t="s">
        <v>183</v>
      </c>
      <c r="C40" s="6" t="s">
        <v>69</v>
      </c>
      <c r="D40" s="6" t="s">
        <v>184</v>
      </c>
      <c r="E40" s="6"/>
      <c r="F40" s="6" t="s">
        <v>88</v>
      </c>
      <c r="G40" s="6">
        <v>-180</v>
      </c>
      <c r="H40" s="8">
        <f>IF(OR(D40="",F40="",F40="manual",M40&lt;&gt;1),"",IFERROR(IF(OR(VLOOKUP(IF(B40="Selepas majlis","Selepas",C40),Tetapan!$A$6:$N$10,CHOOSE(MATCH(F40,{"majlis","jemputan","rsvp","katering"},0),3,9,11,10),FALSE)="",VLOOKUP(IF(B40="Selepas majlis","Selepas",C40),Tetapan!$A$6:$N$10,CHOOSE(MATCH(F40,{"majlis","jemputan","rsvp","katering"},0),3,9,11,10),FALSE)=0),"",VLOOKUP(IF(B40="Selepas majlis","Selepas",C40),Tetapan!$A$6:$N$10,CHOOSE(MATCH(F40,{"majlis","jemputan","rsvp","katering"},0),3,9,11,10),FALSE)+G40),""))</f>
        <v/>
      </c>
      <c r="I40" s="7"/>
      <c r="J40" s="8">
        <f>IF(OR(D40="",M40&lt;&gt;1),"",IF(I40&lt;&gt;"",I40,H40))</f>
        <v/>
      </c>
      <c r="K40" s="6" t="s">
        <v>89</v>
      </c>
      <c r="L40" s="6" t="s">
        <v>185</v>
      </c>
      <c r="M40" s="9">
        <f>IF(D40="","",IFERROR(IF(VLOOKUP(C40,Tetapan!$A$6:$C$9,2,FALSE)="Ya",1,0),0))</f>
        <v>1</v>
      </c>
      <c r="N40" s="9" t="str">
        <f>IF(D40="","",IF(COUNTIF(Majlis,C40)&lt;&gt;1,"Semak majlis",IF(M40&lt;&gt;1,"Majlis tidak aktif",IF(K40="Tidak berkaitan","Tidak berkaitan",IF(K40="Selesai","Selesai",IF(J40="","Isi tarikh",IF(NOT(ISNUMBER(J40)),"Semak tarikh",IF(J40&lt;TODAY(),"Lewat",IF(J40&lt;=TODAY()+7,"Dalam 7 hari","Mengikut jadual")))))))))</f>
        <v>Isi tarikh</v>
      </c>
    </row>
    <row r="41" spans="1:14" ht="30" customHeight="1">
      <c r="A41" s="3" t="s">
        <v>186</v>
      </c>
      <c r="B41" s="3" t="s">
        <v>183</v>
      </c>
      <c r="C41" s="6" t="s">
        <v>69</v>
      </c>
      <c r="D41" s="6" t="s">
        <v>187</v>
      </c>
      <c r="E41" s="6"/>
      <c r="F41" s="6" t="s">
        <v>88</v>
      </c>
      <c r="G41" s="6">
        <v>-60</v>
      </c>
      <c r="H41" s="8">
        <f>IF(OR(D41="",F41="",F41="manual",M41&lt;&gt;1),"",IFERROR(IF(OR(VLOOKUP(IF(B41="Selepas majlis","Selepas",C41),Tetapan!$A$6:$N$10,CHOOSE(MATCH(F41,{"majlis","jemputan","rsvp","katering"},0),3,9,11,10),FALSE)="",VLOOKUP(IF(B41="Selepas majlis","Selepas",C41),Tetapan!$A$6:$N$10,CHOOSE(MATCH(F41,{"majlis","jemputan","rsvp","katering"},0),3,9,11,10),FALSE)=0),"",VLOOKUP(IF(B41="Selepas majlis","Selepas",C41),Tetapan!$A$6:$N$10,CHOOSE(MATCH(F41,{"majlis","jemputan","rsvp","katering"},0),3,9,11,10),FALSE)+G41),""))</f>
        <v/>
      </c>
      <c r="I41" s="7"/>
      <c r="J41" s="8">
        <f>IF(OR(D41="",M41&lt;&gt;1),"",IF(I41&lt;&gt;"",I41,H41))</f>
        <v/>
      </c>
      <c r="K41" s="6" t="s">
        <v>89</v>
      </c>
      <c r="L41" s="6" t="s">
        <v>188</v>
      </c>
      <c r="M41" s="9">
        <f>IF(D41="","",IFERROR(IF(VLOOKUP(C41,Tetapan!$A$6:$C$9,2,FALSE)="Ya",1,0),0))</f>
        <v>1</v>
      </c>
      <c r="N41" s="9" t="str">
        <f>IF(D41="","",IF(COUNTIF(Majlis,C41)&lt;&gt;1,"Semak majlis",IF(M41&lt;&gt;1,"Majlis tidak aktif",IF(K41="Tidak berkaitan","Tidak berkaitan",IF(K41="Selesai","Selesai",IF(J41="","Isi tarikh",IF(NOT(ISNUMBER(J41)),"Semak tarikh",IF(J41&lt;TODAY(),"Lewat",IF(J41&lt;=TODAY()+7,"Dalam 7 hari","Mengikut jadual")))))))))</f>
        <v>Isi tarikh</v>
      </c>
    </row>
    <row r="42" spans="1:14" ht="30" customHeight="1">
      <c r="A42" s="3" t="s">
        <v>189</v>
      </c>
      <c r="B42" s="3" t="s">
        <v>183</v>
      </c>
      <c r="C42" s="6" t="s">
        <v>69</v>
      </c>
      <c r="D42" s="6" t="s">
        <v>190</v>
      </c>
      <c r="E42" s="6"/>
      <c r="F42" s="6" t="s">
        <v>88</v>
      </c>
      <c r="G42" s="6">
        <v>-60</v>
      </c>
      <c r="H42" s="8">
        <f>IF(OR(D42="",F42="",F42="manual",M42&lt;&gt;1),"",IFERROR(IF(OR(VLOOKUP(IF(B42="Selepas majlis","Selepas",C42),Tetapan!$A$6:$N$10,CHOOSE(MATCH(F42,{"majlis","jemputan","rsvp","katering"},0),3,9,11,10),FALSE)="",VLOOKUP(IF(B42="Selepas majlis","Selepas",C42),Tetapan!$A$6:$N$10,CHOOSE(MATCH(F42,{"majlis","jemputan","rsvp","katering"},0),3,9,11,10),FALSE)=0),"",VLOOKUP(IF(B42="Selepas majlis","Selepas",C42),Tetapan!$A$6:$N$10,CHOOSE(MATCH(F42,{"majlis","jemputan","rsvp","katering"},0),3,9,11,10),FALSE)+G42),""))</f>
        <v/>
      </c>
      <c r="I42" s="7"/>
      <c r="J42" s="8">
        <f>IF(OR(D42="",M42&lt;&gt;1),"",IF(I42&lt;&gt;"",I42,H42))</f>
        <v/>
      </c>
      <c r="K42" s="6" t="s">
        <v>89</v>
      </c>
      <c r="L42" s="6" t="s">
        <v>191</v>
      </c>
      <c r="M42" s="9">
        <f>IF(D42="","",IFERROR(IF(VLOOKUP(C42,Tetapan!$A$6:$C$9,2,FALSE)="Ya",1,0),0))</f>
        <v>1</v>
      </c>
      <c r="N42" s="9" t="str">
        <f>IF(D42="","",IF(COUNTIF(Majlis,C42)&lt;&gt;1,"Semak majlis",IF(M42&lt;&gt;1,"Majlis tidak aktif",IF(K42="Tidak berkaitan","Tidak berkaitan",IF(K42="Selesai","Selesai",IF(J42="","Isi tarikh",IF(NOT(ISNUMBER(J42)),"Semak tarikh",IF(J42&lt;TODAY(),"Lewat",IF(J42&lt;=TODAY()+7,"Dalam 7 hari","Mengikut jadual")))))))))</f>
        <v>Isi tarikh</v>
      </c>
    </row>
    <row r="43" spans="1:14" ht="30" customHeight="1">
      <c r="A43" s="3" t="s">
        <v>192</v>
      </c>
      <c r="B43" s="3" t="s">
        <v>183</v>
      </c>
      <c r="C43" s="6" t="s">
        <v>69</v>
      </c>
      <c r="D43" s="6" t="s">
        <v>193</v>
      </c>
      <c r="E43" s="6"/>
      <c r="F43" s="6" t="s">
        <v>88</v>
      </c>
      <c r="G43" s="6">
        <v>-60</v>
      </c>
      <c r="H43" s="8">
        <f>IF(OR(D43="",F43="",F43="manual",M43&lt;&gt;1),"",IFERROR(IF(OR(VLOOKUP(IF(B43="Selepas majlis","Selepas",C43),Tetapan!$A$6:$N$10,CHOOSE(MATCH(F43,{"majlis","jemputan","rsvp","katering"},0),3,9,11,10),FALSE)="",VLOOKUP(IF(B43="Selepas majlis","Selepas",C43),Tetapan!$A$6:$N$10,CHOOSE(MATCH(F43,{"majlis","jemputan","rsvp","katering"},0),3,9,11,10),FALSE)=0),"",VLOOKUP(IF(B43="Selepas majlis","Selepas",C43),Tetapan!$A$6:$N$10,CHOOSE(MATCH(F43,{"majlis","jemputan","rsvp","katering"},0),3,9,11,10),FALSE)+G43),""))</f>
        <v/>
      </c>
      <c r="I43" s="7"/>
      <c r="J43" s="8">
        <f>IF(OR(D43="",M43&lt;&gt;1),"",IF(I43&lt;&gt;"",I43,H43))</f>
        <v/>
      </c>
      <c r="K43" s="6" t="s">
        <v>89</v>
      </c>
      <c r="L43" s="6" t="s">
        <v>194</v>
      </c>
      <c r="M43" s="9">
        <f>IF(D43="","",IFERROR(IF(VLOOKUP(C43,Tetapan!$A$6:$C$9,2,FALSE)="Ya",1,0),0))</f>
        <v>1</v>
      </c>
      <c r="N43" s="9" t="str">
        <f>IF(D43="","",IF(COUNTIF(Majlis,C43)&lt;&gt;1,"Semak majlis",IF(M43&lt;&gt;1,"Majlis tidak aktif",IF(K43="Tidak berkaitan","Tidak berkaitan",IF(K43="Selesai","Selesai",IF(J43="","Isi tarikh",IF(NOT(ISNUMBER(J43)),"Semak tarikh",IF(J43&lt;TODAY(),"Lewat",IF(J43&lt;=TODAY()+7,"Dalam 7 hari","Mengikut jadual")))))))))</f>
        <v>Isi tarikh</v>
      </c>
    </row>
    <row r="44" spans="1:14" ht="30" customHeight="1">
      <c r="A44" s="3" t="s">
        <v>195</v>
      </c>
      <c r="B44" s="3" t="s">
        <v>183</v>
      </c>
      <c r="C44" s="6" t="s">
        <v>69</v>
      </c>
      <c r="D44" s="6" t="s">
        <v>196</v>
      </c>
      <c r="E44" s="6"/>
      <c r="F44" s="6" t="s">
        <v>88</v>
      </c>
      <c r="G44" s="6">
        <v>-14</v>
      </c>
      <c r="H44" s="8">
        <f>IF(OR(D44="",F44="",F44="manual",M44&lt;&gt;1),"",IFERROR(IF(OR(VLOOKUP(IF(B44="Selepas majlis","Selepas",C44),Tetapan!$A$6:$N$10,CHOOSE(MATCH(F44,{"majlis","jemputan","rsvp","katering"},0),3,9,11,10),FALSE)="",VLOOKUP(IF(B44="Selepas majlis","Selepas",C44),Tetapan!$A$6:$N$10,CHOOSE(MATCH(F44,{"majlis","jemputan","rsvp","katering"},0),3,9,11,10),FALSE)=0),"",VLOOKUP(IF(B44="Selepas majlis","Selepas",C44),Tetapan!$A$6:$N$10,CHOOSE(MATCH(F44,{"majlis","jemputan","rsvp","katering"},0),3,9,11,10),FALSE)+G44),""))</f>
        <v/>
      </c>
      <c r="I44" s="7"/>
      <c r="J44" s="8">
        <f>IF(OR(D44="",M44&lt;&gt;1),"",IF(I44&lt;&gt;"",I44,H44))</f>
        <v/>
      </c>
      <c r="K44" s="6" t="s">
        <v>89</v>
      </c>
      <c r="L44" s="6" t="s">
        <v>197</v>
      </c>
      <c r="M44" s="9">
        <f>IF(D44="","",IFERROR(IF(VLOOKUP(C44,Tetapan!$A$6:$C$9,2,FALSE)="Ya",1,0),0))</f>
        <v>1</v>
      </c>
      <c r="N44" s="9" t="str">
        <f>IF(D44="","",IF(COUNTIF(Majlis,C44)&lt;&gt;1,"Semak majlis",IF(M44&lt;&gt;1,"Majlis tidak aktif",IF(K44="Tidak berkaitan","Tidak berkaitan",IF(K44="Selesai","Selesai",IF(J44="","Isi tarikh",IF(NOT(ISNUMBER(J44)),"Semak tarikh",IF(J44&lt;TODAY(),"Lewat",IF(J44&lt;=TODAY()+7,"Dalam 7 hari","Mengikut jadual")))))))))</f>
        <v>Isi tarikh</v>
      </c>
    </row>
    <row r="45" spans="1:14" ht="30" customHeight="1">
      <c r="A45" s="3" t="s">
        <v>198</v>
      </c>
      <c r="B45" s="3" t="s">
        <v>183</v>
      </c>
      <c r="C45" s="6" t="s">
        <v>69</v>
      </c>
      <c r="D45" s="6" t="s">
        <v>199</v>
      </c>
      <c r="E45" s="6"/>
      <c r="F45" s="6" t="s">
        <v>88</v>
      </c>
      <c r="G45" s="6">
        <v>-2</v>
      </c>
      <c r="H45" s="8">
        <f>IF(OR(D45="",F45="",F45="manual",M45&lt;&gt;1),"",IFERROR(IF(OR(VLOOKUP(IF(B45="Selepas majlis","Selepas",C45),Tetapan!$A$6:$N$10,CHOOSE(MATCH(F45,{"majlis","jemputan","rsvp","katering"},0),3,9,11,10),FALSE)="",VLOOKUP(IF(B45="Selepas majlis","Selepas",C45),Tetapan!$A$6:$N$10,CHOOSE(MATCH(F45,{"majlis","jemputan","rsvp","katering"},0),3,9,11,10),FALSE)=0),"",VLOOKUP(IF(B45="Selepas majlis","Selepas",C45),Tetapan!$A$6:$N$10,CHOOSE(MATCH(F45,{"majlis","jemputan","rsvp","katering"},0),3,9,11,10),FALSE)+G45),""))</f>
        <v/>
      </c>
      <c r="I45" s="7"/>
      <c r="J45" s="8">
        <f>IF(OR(D45="",M45&lt;&gt;1),"",IF(I45&lt;&gt;"",I45,H45))</f>
        <v/>
      </c>
      <c r="K45" s="6" t="s">
        <v>89</v>
      </c>
      <c r="L45" s="6" t="s">
        <v>200</v>
      </c>
      <c r="M45" s="9">
        <f>IF(D45="","",IFERROR(IF(VLOOKUP(C45,Tetapan!$A$6:$C$9,2,FALSE)="Ya",1,0),0))</f>
        <v>1</v>
      </c>
      <c r="N45" s="9" t="str">
        <f>IF(D45="","",IF(COUNTIF(Majlis,C45)&lt;&gt;1,"Semak majlis",IF(M45&lt;&gt;1,"Majlis tidak aktif",IF(K45="Tidak berkaitan","Tidak berkaitan",IF(K45="Selesai","Selesai",IF(J45="","Isi tarikh",IF(NOT(ISNUMBER(J45)),"Semak tarikh",IF(J45&lt;TODAY(),"Lewat",IF(J45&lt;=TODAY()+7,"Dalam 7 hari","Mengikut jadual")))))))))</f>
        <v>Isi tarikh</v>
      </c>
    </row>
    <row r="46" spans="1:14" ht="30" customHeight="1">
      <c r="A46" s="3" t="s">
        <v>201</v>
      </c>
      <c r="B46" s="3" t="s">
        <v>202</v>
      </c>
      <c r="C46" s="6" t="s">
        <v>66</v>
      </c>
      <c r="D46" s="6" t="s">
        <v>203</v>
      </c>
      <c r="E46" s="6"/>
      <c r="F46" s="6" t="s">
        <v>88</v>
      </c>
      <c r="G46" s="6">
        <v>-90</v>
      </c>
      <c r="H46" s="8">
        <f>IF(OR(D46="",F46="",F46="manual",M46&lt;&gt;1),"",IFERROR(IF(OR(VLOOKUP(IF(B46="Selepas majlis","Selepas",C46),Tetapan!$A$6:$N$10,CHOOSE(MATCH(F46,{"majlis","jemputan","rsvp","katering"},0),3,9,11,10),FALSE)="",VLOOKUP(IF(B46="Selepas majlis","Selepas",C46),Tetapan!$A$6:$N$10,CHOOSE(MATCH(F46,{"majlis","jemputan","rsvp","katering"},0),3,9,11,10),FALSE)=0),"",VLOOKUP(IF(B46="Selepas majlis","Selepas",C46),Tetapan!$A$6:$N$10,CHOOSE(MATCH(F46,{"majlis","jemputan","rsvp","katering"},0),3,9,11,10),FALSE)+G46),""))</f>
        <v/>
      </c>
      <c r="I46" s="7"/>
      <c r="J46" s="8">
        <f>IF(OR(D46="",M46&lt;&gt;1),"",IF(I46&lt;&gt;"",I46,H46))</f>
        <v/>
      </c>
      <c r="K46" s="6" t="s">
        <v>89</v>
      </c>
      <c r="L46" s="6" t="s">
        <v>204</v>
      </c>
      <c r="M46" s="9">
        <f>IF(D46="","",IFERROR(IF(VLOOKUP(C46,Tetapan!$A$6:$C$9,2,FALSE)="Ya",1,0),0))</f>
        <v>1</v>
      </c>
      <c r="N46" s="9" t="str">
        <f>IF(D46="","",IF(COUNTIF(Majlis,C46)&lt;&gt;1,"Semak majlis",IF(M46&lt;&gt;1,"Majlis tidak aktif",IF(K46="Tidak berkaitan","Tidak berkaitan",IF(K46="Selesai","Selesai",IF(J46="","Isi tarikh",IF(NOT(ISNUMBER(J46)),"Semak tarikh",IF(J46&lt;TODAY(),"Lewat",IF(J46&lt;=TODAY()+7,"Dalam 7 hari","Mengikut jadual")))))))))</f>
        <v>Isi tarikh</v>
      </c>
    </row>
    <row r="47" spans="1:14" ht="30" customHeight="1">
      <c r="A47" s="3" t="s">
        <v>205</v>
      </c>
      <c r="B47" s="3" t="s">
        <v>202</v>
      </c>
      <c r="C47" s="6" t="s">
        <v>66</v>
      </c>
      <c r="D47" s="6" t="s">
        <v>206</v>
      </c>
      <c r="E47" s="6"/>
      <c r="F47" s="6" t="s">
        <v>88</v>
      </c>
      <c r="G47" s="6">
        <v>-90</v>
      </c>
      <c r="H47" s="8">
        <f>IF(OR(D47="",F47="",F47="manual",M47&lt;&gt;1),"",IFERROR(IF(OR(VLOOKUP(IF(B47="Selepas majlis","Selepas",C47),Tetapan!$A$6:$N$10,CHOOSE(MATCH(F47,{"majlis","jemputan","rsvp","katering"},0),3,9,11,10),FALSE)="",VLOOKUP(IF(B47="Selepas majlis","Selepas",C47),Tetapan!$A$6:$N$10,CHOOSE(MATCH(F47,{"majlis","jemputan","rsvp","katering"},0),3,9,11,10),FALSE)=0),"",VLOOKUP(IF(B47="Selepas majlis","Selepas",C47),Tetapan!$A$6:$N$10,CHOOSE(MATCH(F47,{"majlis","jemputan","rsvp","katering"},0),3,9,11,10),FALSE)+G47),""))</f>
        <v/>
      </c>
      <c r="I47" s="7"/>
      <c r="J47" s="8">
        <f>IF(OR(D47="",M47&lt;&gt;1),"",IF(I47&lt;&gt;"",I47,H47))</f>
        <v/>
      </c>
      <c r="K47" s="6" t="s">
        <v>89</v>
      </c>
      <c r="L47" s="6" t="s">
        <v>207</v>
      </c>
      <c r="M47" s="9">
        <f>IF(D47="","",IFERROR(IF(VLOOKUP(C47,Tetapan!$A$6:$C$9,2,FALSE)="Ya",1,0),0))</f>
        <v>1</v>
      </c>
      <c r="N47" s="9" t="str">
        <f>IF(D47="","",IF(COUNTIF(Majlis,C47)&lt;&gt;1,"Semak majlis",IF(M47&lt;&gt;1,"Majlis tidak aktif",IF(K47="Tidak berkaitan","Tidak berkaitan",IF(K47="Selesai","Selesai",IF(J47="","Isi tarikh",IF(NOT(ISNUMBER(J47)),"Semak tarikh",IF(J47&lt;TODAY(),"Lewat",IF(J47&lt;=TODAY()+7,"Dalam 7 hari","Mengikut jadual")))))))))</f>
        <v>Isi tarikh</v>
      </c>
    </row>
    <row r="48" spans="1:14" ht="30" customHeight="1">
      <c r="A48" s="3" t="s">
        <v>208</v>
      </c>
      <c r="B48" s="3" t="s">
        <v>202</v>
      </c>
      <c r="C48" s="6" t="s">
        <v>66</v>
      </c>
      <c r="D48" s="6" t="s">
        <v>209</v>
      </c>
      <c r="E48" s="6"/>
      <c r="F48" s="6" t="s">
        <v>88</v>
      </c>
      <c r="G48" s="6">
        <v>-70</v>
      </c>
      <c r="H48" s="8">
        <f>IF(OR(D48="",F48="",F48="manual",M48&lt;&gt;1),"",IFERROR(IF(OR(VLOOKUP(IF(B48="Selepas majlis","Selepas",C48),Tetapan!$A$6:$N$10,CHOOSE(MATCH(F48,{"majlis","jemputan","rsvp","katering"},0),3,9,11,10),FALSE)="",VLOOKUP(IF(B48="Selepas majlis","Selepas",C48),Tetapan!$A$6:$N$10,CHOOSE(MATCH(F48,{"majlis","jemputan","rsvp","katering"},0),3,9,11,10),FALSE)=0),"",VLOOKUP(IF(B48="Selepas majlis","Selepas",C48),Tetapan!$A$6:$N$10,CHOOSE(MATCH(F48,{"majlis","jemputan","rsvp","katering"},0),3,9,11,10),FALSE)+G48),""))</f>
        <v/>
      </c>
      <c r="I48" s="7"/>
      <c r="J48" s="8">
        <f>IF(OR(D48="",M48&lt;&gt;1),"",IF(I48&lt;&gt;"",I48,H48))</f>
        <v/>
      </c>
      <c r="K48" s="6" t="s">
        <v>89</v>
      </c>
      <c r="L48" s="6" t="s">
        <v>210</v>
      </c>
      <c r="M48" s="9">
        <f>IF(D48="","",IFERROR(IF(VLOOKUP(C48,Tetapan!$A$6:$C$9,2,FALSE)="Ya",1,0),0))</f>
        <v>1</v>
      </c>
      <c r="N48" s="9" t="str">
        <f>IF(D48="","",IF(COUNTIF(Majlis,C48)&lt;&gt;1,"Semak majlis",IF(M48&lt;&gt;1,"Majlis tidak aktif",IF(K48="Tidak berkaitan","Tidak berkaitan",IF(K48="Selesai","Selesai",IF(J48="","Isi tarikh",IF(NOT(ISNUMBER(J48)),"Semak tarikh",IF(J48&lt;TODAY(),"Lewat",IF(J48&lt;=TODAY()+7,"Dalam 7 hari","Mengikut jadual")))))))))</f>
        <v>Isi tarikh</v>
      </c>
    </row>
    <row r="49" spans="1:14" ht="30" customHeight="1">
      <c r="A49" s="3" t="s">
        <v>211</v>
      </c>
      <c r="B49" s="3" t="s">
        <v>202</v>
      </c>
      <c r="C49" s="6" t="s">
        <v>66</v>
      </c>
      <c r="D49" s="6" t="s">
        <v>212</v>
      </c>
      <c r="E49" s="6"/>
      <c r="F49" s="6" t="s">
        <v>213</v>
      </c>
      <c r="G49" s="6">
        <v>-7</v>
      </c>
      <c r="H49" s="8">
        <f>IF(OR(D49="",F49="",F49="manual",M49&lt;&gt;1),"",IFERROR(IF(OR(VLOOKUP(IF(B49="Selepas majlis","Selepas",C49),Tetapan!$A$6:$N$10,CHOOSE(MATCH(F49,{"majlis","jemputan","rsvp","katering"},0),3,9,11,10),FALSE)="",VLOOKUP(IF(B49="Selepas majlis","Selepas",C49),Tetapan!$A$6:$N$10,CHOOSE(MATCH(F49,{"majlis","jemputan","rsvp","katering"},0),3,9,11,10),FALSE)=0),"",VLOOKUP(IF(B49="Selepas majlis","Selepas",C49),Tetapan!$A$6:$N$10,CHOOSE(MATCH(F49,{"majlis","jemputan","rsvp","katering"},0),3,9,11,10),FALSE)+G49),""))</f>
        <v/>
      </c>
      <c r="I49" s="7"/>
      <c r="J49" s="8">
        <f>IF(OR(D49="",M49&lt;&gt;1),"",IF(I49&lt;&gt;"",I49,H49))</f>
        <v/>
      </c>
      <c r="K49" s="6" t="s">
        <v>89</v>
      </c>
      <c r="L49" s="6" t="s">
        <v>214</v>
      </c>
      <c r="M49" s="9">
        <f>IF(D49="","",IFERROR(IF(VLOOKUP(C49,Tetapan!$A$6:$C$9,2,FALSE)="Ya",1,0),0))</f>
        <v>1</v>
      </c>
      <c r="N49" s="9" t="str">
        <f>IF(D49="","",IF(COUNTIF(Majlis,C49)&lt;&gt;1,"Semak majlis",IF(M49&lt;&gt;1,"Majlis tidak aktif",IF(K49="Tidak berkaitan","Tidak berkaitan",IF(K49="Selesai","Selesai",IF(J49="","Isi tarikh",IF(NOT(ISNUMBER(J49)),"Semak tarikh",IF(J49&lt;TODAY(),"Lewat",IF(J49&lt;=TODAY()+7,"Dalam 7 hari","Mengikut jadual")))))))))</f>
        <v>Isi tarikh</v>
      </c>
    </row>
    <row r="50" spans="1:14" ht="30" customHeight="1">
      <c r="A50" s="3" t="s">
        <v>215</v>
      </c>
      <c r="B50" s="3" t="s">
        <v>202</v>
      </c>
      <c r="C50" s="6" t="s">
        <v>66</v>
      </c>
      <c r="D50" s="6" t="s">
        <v>216</v>
      </c>
      <c r="E50" s="6"/>
      <c r="F50" s="6" t="s">
        <v>213</v>
      </c>
      <c r="G50" s="6">
        <v>0</v>
      </c>
      <c r="H50" s="8">
        <f>IF(OR(D50="",F50="",F50="manual",M50&lt;&gt;1),"",IFERROR(IF(OR(VLOOKUP(IF(B50="Selepas majlis","Selepas",C50),Tetapan!$A$6:$N$10,CHOOSE(MATCH(F50,{"majlis","jemputan","rsvp","katering"},0),3,9,11,10),FALSE)="",VLOOKUP(IF(B50="Selepas majlis","Selepas",C50),Tetapan!$A$6:$N$10,CHOOSE(MATCH(F50,{"majlis","jemputan","rsvp","katering"},0),3,9,11,10),FALSE)=0),"",VLOOKUP(IF(B50="Selepas majlis","Selepas",C50),Tetapan!$A$6:$N$10,CHOOSE(MATCH(F50,{"majlis","jemputan","rsvp","katering"},0),3,9,11,10),FALSE)+G50),""))</f>
        <v/>
      </c>
      <c r="I50" s="7"/>
      <c r="J50" s="8">
        <f>IF(OR(D50="",M50&lt;&gt;1),"",IF(I50&lt;&gt;"",I50,H50))</f>
        <v/>
      </c>
      <c r="K50" s="6" t="s">
        <v>89</v>
      </c>
      <c r="L50" s="6" t="s">
        <v>217</v>
      </c>
      <c r="M50" s="9">
        <f>IF(D50="","",IFERROR(IF(VLOOKUP(C50,Tetapan!$A$6:$C$9,2,FALSE)="Ya",1,0),0))</f>
        <v>1</v>
      </c>
      <c r="N50" s="9" t="str">
        <f>IF(D50="","",IF(COUNTIF(Majlis,C50)&lt;&gt;1,"Semak majlis",IF(M50&lt;&gt;1,"Majlis tidak aktif",IF(K50="Tidak berkaitan","Tidak berkaitan",IF(K50="Selesai","Selesai",IF(J50="","Isi tarikh",IF(NOT(ISNUMBER(J50)),"Semak tarikh",IF(J50&lt;TODAY(),"Lewat",IF(J50&lt;=TODAY()+7,"Dalam 7 hari","Mengikut jadual")))))))))</f>
        <v>Isi tarikh</v>
      </c>
    </row>
    <row r="51" spans="1:14" ht="30" customHeight="1">
      <c r="A51" s="3" t="s">
        <v>218</v>
      </c>
      <c r="B51" s="3" t="s">
        <v>202</v>
      </c>
      <c r="C51" s="6" t="s">
        <v>66</v>
      </c>
      <c r="D51" s="6" t="s">
        <v>219</v>
      </c>
      <c r="E51" s="6"/>
      <c r="F51" s="6" t="s">
        <v>220</v>
      </c>
      <c r="G51" s="6">
        <v>-7</v>
      </c>
      <c r="H51" s="8">
        <f>IF(OR(D51="",F51="",F51="manual",M51&lt;&gt;1),"",IFERROR(IF(OR(VLOOKUP(IF(B51="Selepas majlis","Selepas",C51),Tetapan!$A$6:$N$10,CHOOSE(MATCH(F51,{"majlis","jemputan","rsvp","katering"},0),3,9,11,10),FALSE)="",VLOOKUP(IF(B51="Selepas majlis","Selepas",C51),Tetapan!$A$6:$N$10,CHOOSE(MATCH(F51,{"majlis","jemputan","rsvp","katering"},0),3,9,11,10),FALSE)=0),"",VLOOKUP(IF(B51="Selepas majlis","Selepas",C51),Tetapan!$A$6:$N$10,CHOOSE(MATCH(F51,{"majlis","jemputan","rsvp","katering"},0),3,9,11,10),FALSE)+G51),""))</f>
        <v/>
      </c>
      <c r="I51" s="7"/>
      <c r="J51" s="8">
        <f>IF(OR(D51="",M51&lt;&gt;1),"",IF(I51&lt;&gt;"",I51,H51))</f>
        <v/>
      </c>
      <c r="K51" s="6" t="s">
        <v>89</v>
      </c>
      <c r="L51" s="6" t="s">
        <v>221</v>
      </c>
      <c r="M51" s="9">
        <f>IF(D51="","",IFERROR(IF(VLOOKUP(C51,Tetapan!$A$6:$C$9,2,FALSE)="Ya",1,0),0))</f>
        <v>1</v>
      </c>
      <c r="N51" s="9" t="str">
        <f>IF(D51="","",IF(COUNTIF(Majlis,C51)&lt;&gt;1,"Semak majlis",IF(M51&lt;&gt;1,"Majlis tidak aktif",IF(K51="Tidak berkaitan","Tidak berkaitan",IF(K51="Selesai","Selesai",IF(J51="","Isi tarikh",IF(NOT(ISNUMBER(J51)),"Semak tarikh",IF(J51&lt;TODAY(),"Lewat",IF(J51&lt;=TODAY()+7,"Dalam 7 hari","Mengikut jadual")))))))))</f>
        <v>Isi tarikh</v>
      </c>
    </row>
    <row r="52" spans="1:14" ht="30" customHeight="1">
      <c r="A52" s="3" t="s">
        <v>222</v>
      </c>
      <c r="B52" s="3" t="s">
        <v>202</v>
      </c>
      <c r="C52" s="6" t="s">
        <v>66</v>
      </c>
      <c r="D52" s="6" t="s">
        <v>223</v>
      </c>
      <c r="E52" s="6"/>
      <c r="F52" s="6" t="s">
        <v>220</v>
      </c>
      <c r="G52" s="6">
        <v>-2</v>
      </c>
      <c r="H52" s="8">
        <f>IF(OR(D52="",F52="",F52="manual",M52&lt;&gt;1),"",IFERROR(IF(OR(VLOOKUP(IF(B52="Selepas majlis","Selepas",C52),Tetapan!$A$6:$N$10,CHOOSE(MATCH(F52,{"majlis","jemputan","rsvp","katering"},0),3,9,11,10),FALSE)="",VLOOKUP(IF(B52="Selepas majlis","Selepas",C52),Tetapan!$A$6:$N$10,CHOOSE(MATCH(F52,{"majlis","jemputan","rsvp","katering"},0),3,9,11,10),FALSE)=0),"",VLOOKUP(IF(B52="Selepas majlis","Selepas",C52),Tetapan!$A$6:$N$10,CHOOSE(MATCH(F52,{"majlis","jemputan","rsvp","katering"},0),3,9,11,10),FALSE)+G52),""))</f>
        <v/>
      </c>
      <c r="I52" s="7"/>
      <c r="J52" s="8">
        <f>IF(OR(D52="",M52&lt;&gt;1),"",IF(I52&lt;&gt;"",I52,H52))</f>
        <v/>
      </c>
      <c r="K52" s="6" t="s">
        <v>89</v>
      </c>
      <c r="L52" s="6" t="s">
        <v>224</v>
      </c>
      <c r="M52" s="9">
        <f>IF(D52="","",IFERROR(IF(VLOOKUP(C52,Tetapan!$A$6:$C$9,2,FALSE)="Ya",1,0),0))</f>
        <v>1</v>
      </c>
      <c r="N52" s="9" t="str">
        <f>IF(D52="","",IF(COUNTIF(Majlis,C52)&lt;&gt;1,"Semak majlis",IF(M52&lt;&gt;1,"Majlis tidak aktif",IF(K52="Tidak berkaitan","Tidak berkaitan",IF(K52="Selesai","Selesai",IF(J52="","Isi tarikh",IF(NOT(ISNUMBER(J52)),"Semak tarikh",IF(J52&lt;TODAY(),"Lewat",IF(J52&lt;=TODAY()+7,"Dalam 7 hari","Mengikut jadual")))))))))</f>
        <v>Isi tarikh</v>
      </c>
    </row>
    <row r="53" spans="1:14" ht="30" customHeight="1">
      <c r="A53" s="3" t="s">
        <v>225</v>
      </c>
      <c r="B53" s="3" t="s">
        <v>202</v>
      </c>
      <c r="C53" s="6" t="s">
        <v>66</v>
      </c>
      <c r="D53" s="6" t="s">
        <v>226</v>
      </c>
      <c r="E53" s="6"/>
      <c r="F53" s="6" t="s">
        <v>220</v>
      </c>
      <c r="G53" s="6">
        <v>0</v>
      </c>
      <c r="H53" s="8">
        <f>IF(OR(D53="",F53="",F53="manual",M53&lt;&gt;1),"",IFERROR(IF(OR(VLOOKUP(IF(B53="Selepas majlis","Selepas",C53),Tetapan!$A$6:$N$10,CHOOSE(MATCH(F53,{"majlis","jemputan","rsvp","katering"},0),3,9,11,10),FALSE)="",VLOOKUP(IF(B53="Selepas majlis","Selepas",C53),Tetapan!$A$6:$N$10,CHOOSE(MATCH(F53,{"majlis","jemputan","rsvp","katering"},0),3,9,11,10),FALSE)=0),"",VLOOKUP(IF(B53="Selepas majlis","Selepas",C53),Tetapan!$A$6:$N$10,CHOOSE(MATCH(F53,{"majlis","jemputan","rsvp","katering"},0),3,9,11,10),FALSE)+G53),""))</f>
        <v/>
      </c>
      <c r="I53" s="7"/>
      <c r="J53" s="8">
        <f>IF(OR(D53="",M53&lt;&gt;1),"",IF(I53&lt;&gt;"",I53,H53))</f>
        <v/>
      </c>
      <c r="K53" s="6" t="s">
        <v>89</v>
      </c>
      <c r="L53" s="6" t="s">
        <v>227</v>
      </c>
      <c r="M53" s="9">
        <f>IF(D53="","",IFERROR(IF(VLOOKUP(C53,Tetapan!$A$6:$C$9,2,FALSE)="Ya",1,0),0))</f>
        <v>1</v>
      </c>
      <c r="N53" s="9" t="str">
        <f>IF(D53="","",IF(COUNTIF(Majlis,C53)&lt;&gt;1,"Semak majlis",IF(M53&lt;&gt;1,"Majlis tidak aktif",IF(K53="Tidak berkaitan","Tidak berkaitan",IF(K53="Selesai","Selesai",IF(J53="","Isi tarikh",IF(NOT(ISNUMBER(J53)),"Semak tarikh",IF(J53&lt;TODAY(),"Lewat",IF(J53&lt;=TODAY()+7,"Dalam 7 hari","Mengikut jadual")))))))))</f>
        <v>Isi tarikh</v>
      </c>
    </row>
    <row r="54" spans="1:14" ht="30" customHeight="1">
      <c r="A54" s="3" t="s">
        <v>228</v>
      </c>
      <c r="B54" s="3" t="s">
        <v>202</v>
      </c>
      <c r="C54" s="6" t="s">
        <v>66</v>
      </c>
      <c r="D54" s="6" t="s">
        <v>229</v>
      </c>
      <c r="E54" s="6"/>
      <c r="F54" s="6" t="s">
        <v>220</v>
      </c>
      <c r="G54" s="6">
        <v>1</v>
      </c>
      <c r="H54" s="8">
        <f>IF(OR(D54="",F54="",F54="manual",M54&lt;&gt;1),"",IFERROR(IF(OR(VLOOKUP(IF(B54="Selepas majlis","Selepas",C54),Tetapan!$A$6:$N$10,CHOOSE(MATCH(F54,{"majlis","jemputan","rsvp","katering"},0),3,9,11,10),FALSE)="",VLOOKUP(IF(B54="Selepas majlis","Selepas",C54),Tetapan!$A$6:$N$10,CHOOSE(MATCH(F54,{"majlis","jemputan","rsvp","katering"},0),3,9,11,10),FALSE)=0),"",VLOOKUP(IF(B54="Selepas majlis","Selepas",C54),Tetapan!$A$6:$N$10,CHOOSE(MATCH(F54,{"majlis","jemputan","rsvp","katering"},0),3,9,11,10),FALSE)+G54),""))</f>
        <v/>
      </c>
      <c r="I54" s="7"/>
      <c r="J54" s="8">
        <f>IF(OR(D54="",M54&lt;&gt;1),"",IF(I54&lt;&gt;"",I54,H54))</f>
        <v/>
      </c>
      <c r="K54" s="6" t="s">
        <v>89</v>
      </c>
      <c r="L54" s="6" t="s">
        <v>230</v>
      </c>
      <c r="M54" s="9">
        <f>IF(D54="","",IFERROR(IF(VLOOKUP(C54,Tetapan!$A$6:$C$9,2,FALSE)="Ya",1,0),0))</f>
        <v>1</v>
      </c>
      <c r="N54" s="9" t="str">
        <f>IF(D54="","",IF(COUNTIF(Majlis,C54)&lt;&gt;1,"Semak majlis",IF(M54&lt;&gt;1,"Majlis tidak aktif",IF(K54="Tidak berkaitan","Tidak berkaitan",IF(K54="Selesai","Selesai",IF(J54="","Isi tarikh",IF(NOT(ISNUMBER(J54)),"Semak tarikh",IF(J54&lt;TODAY(),"Lewat",IF(J54&lt;=TODAY()+7,"Dalam 7 hari","Mengikut jadual")))))))))</f>
        <v>Isi tarikh</v>
      </c>
    </row>
    <row r="55" spans="1:14" ht="30" customHeight="1">
      <c r="A55" s="3" t="s">
        <v>231</v>
      </c>
      <c r="B55" s="3" t="s">
        <v>202</v>
      </c>
      <c r="C55" s="6" t="s">
        <v>66</v>
      </c>
      <c r="D55" s="6" t="s">
        <v>232</v>
      </c>
      <c r="E55" s="6"/>
      <c r="F55" s="6" t="s">
        <v>233</v>
      </c>
      <c r="G55" s="6">
        <v>0</v>
      </c>
      <c r="H55" s="8">
        <f>IF(OR(D55="",F55="",F55="manual",M55&lt;&gt;1),"",IFERROR(IF(OR(VLOOKUP(IF(B55="Selepas majlis","Selepas",C55),Tetapan!$A$6:$N$10,CHOOSE(MATCH(F55,{"majlis","jemputan","rsvp","katering"},0),3,9,11,10),FALSE)="",VLOOKUP(IF(B55="Selepas majlis","Selepas",C55),Tetapan!$A$6:$N$10,CHOOSE(MATCH(F55,{"majlis","jemputan","rsvp","katering"},0),3,9,11,10),FALSE)=0),"",VLOOKUP(IF(B55="Selepas majlis","Selepas",C55),Tetapan!$A$6:$N$10,CHOOSE(MATCH(F55,{"majlis","jemputan","rsvp","katering"},0),3,9,11,10),FALSE)+G55),""))</f>
        <v/>
      </c>
      <c r="I55" s="7"/>
      <c r="J55" s="8">
        <f>IF(OR(D55="",M55&lt;&gt;1),"",IF(I55&lt;&gt;"",I55,H55))</f>
        <v/>
      </c>
      <c r="K55" s="6" t="s">
        <v>89</v>
      </c>
      <c r="L55" s="6" t="s">
        <v>234</v>
      </c>
      <c r="M55" s="9">
        <f>IF(D55="","",IFERROR(IF(VLOOKUP(C55,Tetapan!$A$6:$C$9,2,FALSE)="Ya",1,0),0))</f>
        <v>1</v>
      </c>
      <c r="N55" s="9" t="str">
        <f>IF(D55="","",IF(COUNTIF(Majlis,C55)&lt;&gt;1,"Semak majlis",IF(M55&lt;&gt;1,"Majlis tidak aktif",IF(K55="Tidak berkaitan","Tidak berkaitan",IF(K55="Selesai","Selesai",IF(J55="","Isi tarikh",IF(NOT(ISNUMBER(J55)),"Semak tarikh",IF(J55&lt;TODAY(),"Lewat",IF(J55&lt;=TODAY()+7,"Dalam 7 hari","Mengikut jadual")))))))))</f>
        <v>Isi tarikh</v>
      </c>
    </row>
    <row r="56" spans="1:14" ht="30" customHeight="1">
      <c r="A56" s="3" t="s">
        <v>235</v>
      </c>
      <c r="B56" s="3" t="s">
        <v>202</v>
      </c>
      <c r="C56" s="6" t="s">
        <v>67</v>
      </c>
      <c r="D56" s="6" t="s">
        <v>203</v>
      </c>
      <c r="E56" s="6"/>
      <c r="F56" s="6" t="s">
        <v>88</v>
      </c>
      <c r="G56" s="6">
        <v>-90</v>
      </c>
      <c r="H56" s="8">
        <f>IF(OR(D56="",F56="",F56="manual",M56&lt;&gt;1),"",IFERROR(IF(OR(VLOOKUP(IF(B56="Selepas majlis","Selepas",C56),Tetapan!$A$6:$N$10,CHOOSE(MATCH(F56,{"majlis","jemputan","rsvp","katering"},0),3,9,11,10),FALSE)="",VLOOKUP(IF(B56="Selepas majlis","Selepas",C56),Tetapan!$A$6:$N$10,CHOOSE(MATCH(F56,{"majlis","jemputan","rsvp","katering"},0),3,9,11,10),FALSE)=0),"",VLOOKUP(IF(B56="Selepas majlis","Selepas",C56),Tetapan!$A$6:$N$10,CHOOSE(MATCH(F56,{"majlis","jemputan","rsvp","katering"},0),3,9,11,10),FALSE)+G56),""))</f>
        <v/>
      </c>
      <c r="I56" s="7"/>
      <c r="J56" s="8">
        <f>IF(OR(D56="",M56&lt;&gt;1),"",IF(I56&lt;&gt;"",I56,H56))</f>
        <v/>
      </c>
      <c r="K56" s="6" t="s">
        <v>89</v>
      </c>
      <c r="L56" s="6" t="s">
        <v>204</v>
      </c>
      <c r="M56" s="9">
        <f>IF(D56="","",IFERROR(IF(VLOOKUP(C56,Tetapan!$A$6:$C$9,2,FALSE)="Ya",1,0),0))</f>
        <v>0</v>
      </c>
      <c r="N56" s="9" t="str">
        <f>IF(D56="","",IF(COUNTIF(Majlis,C56)&lt;&gt;1,"Semak majlis",IF(M56&lt;&gt;1,"Majlis tidak aktif",IF(K56="Tidak berkaitan","Tidak berkaitan",IF(K56="Selesai","Selesai",IF(J56="","Isi tarikh",IF(NOT(ISNUMBER(J56)),"Semak tarikh",IF(J56&lt;TODAY(),"Lewat",IF(J56&lt;=TODAY()+7,"Dalam 7 hari","Mengikut jadual")))))))))</f>
        <v>Majlis tidak aktif</v>
      </c>
    </row>
    <row r="57" spans="1:14" ht="30" customHeight="1">
      <c r="A57" s="3" t="s">
        <v>236</v>
      </c>
      <c r="B57" s="3" t="s">
        <v>202</v>
      </c>
      <c r="C57" s="6" t="s">
        <v>67</v>
      </c>
      <c r="D57" s="6" t="s">
        <v>206</v>
      </c>
      <c r="E57" s="6"/>
      <c r="F57" s="6" t="s">
        <v>88</v>
      </c>
      <c r="G57" s="6">
        <v>-90</v>
      </c>
      <c r="H57" s="8">
        <f>IF(OR(D57="",F57="",F57="manual",M57&lt;&gt;1),"",IFERROR(IF(OR(VLOOKUP(IF(B57="Selepas majlis","Selepas",C57),Tetapan!$A$6:$N$10,CHOOSE(MATCH(F57,{"majlis","jemputan","rsvp","katering"},0),3,9,11,10),FALSE)="",VLOOKUP(IF(B57="Selepas majlis","Selepas",C57),Tetapan!$A$6:$N$10,CHOOSE(MATCH(F57,{"majlis","jemputan","rsvp","katering"},0),3,9,11,10),FALSE)=0),"",VLOOKUP(IF(B57="Selepas majlis","Selepas",C57),Tetapan!$A$6:$N$10,CHOOSE(MATCH(F57,{"majlis","jemputan","rsvp","katering"},0),3,9,11,10),FALSE)+G57),""))</f>
        <v/>
      </c>
      <c r="I57" s="7"/>
      <c r="J57" s="8">
        <f>IF(OR(D57="",M57&lt;&gt;1),"",IF(I57&lt;&gt;"",I57,H57))</f>
        <v/>
      </c>
      <c r="K57" s="6" t="s">
        <v>89</v>
      </c>
      <c r="L57" s="6" t="s">
        <v>207</v>
      </c>
      <c r="M57" s="9">
        <f>IF(D57="","",IFERROR(IF(VLOOKUP(C57,Tetapan!$A$6:$C$9,2,FALSE)="Ya",1,0),0))</f>
        <v>0</v>
      </c>
      <c r="N57" s="9" t="str">
        <f>IF(D57="","",IF(COUNTIF(Majlis,C57)&lt;&gt;1,"Semak majlis",IF(M57&lt;&gt;1,"Majlis tidak aktif",IF(K57="Tidak berkaitan","Tidak berkaitan",IF(K57="Selesai","Selesai",IF(J57="","Isi tarikh",IF(NOT(ISNUMBER(J57)),"Semak tarikh",IF(J57&lt;TODAY(),"Lewat",IF(J57&lt;=TODAY()+7,"Dalam 7 hari","Mengikut jadual")))))))))</f>
        <v>Majlis tidak aktif</v>
      </c>
    </row>
    <row r="58" spans="1:14" ht="30" customHeight="1">
      <c r="A58" s="3" t="s">
        <v>237</v>
      </c>
      <c r="B58" s="3" t="s">
        <v>202</v>
      </c>
      <c r="C58" s="6" t="s">
        <v>67</v>
      </c>
      <c r="D58" s="6" t="s">
        <v>209</v>
      </c>
      <c r="E58" s="6"/>
      <c r="F58" s="6" t="s">
        <v>88</v>
      </c>
      <c r="G58" s="6">
        <v>-70</v>
      </c>
      <c r="H58" s="8">
        <f>IF(OR(D58="",F58="",F58="manual",M58&lt;&gt;1),"",IFERROR(IF(OR(VLOOKUP(IF(B58="Selepas majlis","Selepas",C58),Tetapan!$A$6:$N$10,CHOOSE(MATCH(F58,{"majlis","jemputan","rsvp","katering"},0),3,9,11,10),FALSE)="",VLOOKUP(IF(B58="Selepas majlis","Selepas",C58),Tetapan!$A$6:$N$10,CHOOSE(MATCH(F58,{"majlis","jemputan","rsvp","katering"},0),3,9,11,10),FALSE)=0),"",VLOOKUP(IF(B58="Selepas majlis","Selepas",C58),Tetapan!$A$6:$N$10,CHOOSE(MATCH(F58,{"majlis","jemputan","rsvp","katering"},0),3,9,11,10),FALSE)+G58),""))</f>
        <v/>
      </c>
      <c r="I58" s="7"/>
      <c r="J58" s="8">
        <f>IF(OR(D58="",M58&lt;&gt;1),"",IF(I58&lt;&gt;"",I58,H58))</f>
        <v/>
      </c>
      <c r="K58" s="6" t="s">
        <v>89</v>
      </c>
      <c r="L58" s="6" t="s">
        <v>210</v>
      </c>
      <c r="M58" s="9">
        <f>IF(D58="","",IFERROR(IF(VLOOKUP(C58,Tetapan!$A$6:$C$9,2,FALSE)="Ya",1,0),0))</f>
        <v>0</v>
      </c>
      <c r="N58" s="9" t="str">
        <f>IF(D58="","",IF(COUNTIF(Majlis,C58)&lt;&gt;1,"Semak majlis",IF(M58&lt;&gt;1,"Majlis tidak aktif",IF(K58="Tidak berkaitan","Tidak berkaitan",IF(K58="Selesai","Selesai",IF(J58="","Isi tarikh",IF(NOT(ISNUMBER(J58)),"Semak tarikh",IF(J58&lt;TODAY(),"Lewat",IF(J58&lt;=TODAY()+7,"Dalam 7 hari","Mengikut jadual")))))))))</f>
        <v>Majlis tidak aktif</v>
      </c>
    </row>
    <row r="59" spans="1:14" ht="30" customHeight="1">
      <c r="A59" s="3" t="s">
        <v>238</v>
      </c>
      <c r="B59" s="3" t="s">
        <v>202</v>
      </c>
      <c r="C59" s="6" t="s">
        <v>67</v>
      </c>
      <c r="D59" s="6" t="s">
        <v>212</v>
      </c>
      <c r="E59" s="6"/>
      <c r="F59" s="6" t="s">
        <v>213</v>
      </c>
      <c r="G59" s="6">
        <v>-7</v>
      </c>
      <c r="H59" s="8">
        <f>IF(OR(D59="",F59="",F59="manual",M59&lt;&gt;1),"",IFERROR(IF(OR(VLOOKUP(IF(B59="Selepas majlis","Selepas",C59),Tetapan!$A$6:$N$10,CHOOSE(MATCH(F59,{"majlis","jemputan","rsvp","katering"},0),3,9,11,10),FALSE)="",VLOOKUP(IF(B59="Selepas majlis","Selepas",C59),Tetapan!$A$6:$N$10,CHOOSE(MATCH(F59,{"majlis","jemputan","rsvp","katering"},0),3,9,11,10),FALSE)=0),"",VLOOKUP(IF(B59="Selepas majlis","Selepas",C59),Tetapan!$A$6:$N$10,CHOOSE(MATCH(F59,{"majlis","jemputan","rsvp","katering"},0),3,9,11,10),FALSE)+G59),""))</f>
        <v/>
      </c>
      <c r="I59" s="7"/>
      <c r="J59" s="8">
        <f>IF(OR(D59="",M59&lt;&gt;1),"",IF(I59&lt;&gt;"",I59,H59))</f>
        <v/>
      </c>
      <c r="K59" s="6" t="s">
        <v>89</v>
      </c>
      <c r="L59" s="6" t="s">
        <v>214</v>
      </c>
      <c r="M59" s="9">
        <f>IF(D59="","",IFERROR(IF(VLOOKUP(C59,Tetapan!$A$6:$C$9,2,FALSE)="Ya",1,0),0))</f>
        <v>0</v>
      </c>
      <c r="N59" s="9" t="str">
        <f>IF(D59="","",IF(COUNTIF(Majlis,C59)&lt;&gt;1,"Semak majlis",IF(M59&lt;&gt;1,"Majlis tidak aktif",IF(K59="Tidak berkaitan","Tidak berkaitan",IF(K59="Selesai","Selesai",IF(J59="","Isi tarikh",IF(NOT(ISNUMBER(J59)),"Semak tarikh",IF(J59&lt;TODAY(),"Lewat",IF(J59&lt;=TODAY()+7,"Dalam 7 hari","Mengikut jadual")))))))))</f>
        <v>Majlis tidak aktif</v>
      </c>
    </row>
    <row r="60" spans="1:14" ht="30" customHeight="1">
      <c r="A60" s="3" t="s">
        <v>239</v>
      </c>
      <c r="B60" s="3" t="s">
        <v>202</v>
      </c>
      <c r="C60" s="6" t="s">
        <v>67</v>
      </c>
      <c r="D60" s="6" t="s">
        <v>216</v>
      </c>
      <c r="E60" s="6"/>
      <c r="F60" s="6" t="s">
        <v>213</v>
      </c>
      <c r="G60" s="6">
        <v>0</v>
      </c>
      <c r="H60" s="8">
        <f>IF(OR(D60="",F60="",F60="manual",M60&lt;&gt;1),"",IFERROR(IF(OR(VLOOKUP(IF(B60="Selepas majlis","Selepas",C60),Tetapan!$A$6:$N$10,CHOOSE(MATCH(F60,{"majlis","jemputan","rsvp","katering"},0),3,9,11,10),FALSE)="",VLOOKUP(IF(B60="Selepas majlis","Selepas",C60),Tetapan!$A$6:$N$10,CHOOSE(MATCH(F60,{"majlis","jemputan","rsvp","katering"},0),3,9,11,10),FALSE)=0),"",VLOOKUP(IF(B60="Selepas majlis","Selepas",C60),Tetapan!$A$6:$N$10,CHOOSE(MATCH(F60,{"majlis","jemputan","rsvp","katering"},0),3,9,11,10),FALSE)+G60),""))</f>
        <v/>
      </c>
      <c r="I60" s="7"/>
      <c r="J60" s="8">
        <f>IF(OR(D60="",M60&lt;&gt;1),"",IF(I60&lt;&gt;"",I60,H60))</f>
        <v/>
      </c>
      <c r="K60" s="6" t="s">
        <v>89</v>
      </c>
      <c r="L60" s="6" t="s">
        <v>217</v>
      </c>
      <c r="M60" s="9">
        <f>IF(D60="","",IFERROR(IF(VLOOKUP(C60,Tetapan!$A$6:$C$9,2,FALSE)="Ya",1,0),0))</f>
        <v>0</v>
      </c>
      <c r="N60" s="9" t="str">
        <f>IF(D60="","",IF(COUNTIF(Majlis,C60)&lt;&gt;1,"Semak majlis",IF(M60&lt;&gt;1,"Majlis tidak aktif",IF(K60="Tidak berkaitan","Tidak berkaitan",IF(K60="Selesai","Selesai",IF(J60="","Isi tarikh",IF(NOT(ISNUMBER(J60)),"Semak tarikh",IF(J60&lt;TODAY(),"Lewat",IF(J60&lt;=TODAY()+7,"Dalam 7 hari","Mengikut jadual")))))))))</f>
        <v>Majlis tidak aktif</v>
      </c>
    </row>
    <row r="61" spans="1:14" ht="30" customHeight="1">
      <c r="A61" s="3" t="s">
        <v>240</v>
      </c>
      <c r="B61" s="3" t="s">
        <v>202</v>
      </c>
      <c r="C61" s="6" t="s">
        <v>67</v>
      </c>
      <c r="D61" s="6" t="s">
        <v>219</v>
      </c>
      <c r="E61" s="6"/>
      <c r="F61" s="6" t="s">
        <v>220</v>
      </c>
      <c r="G61" s="6">
        <v>-7</v>
      </c>
      <c r="H61" s="8">
        <f>IF(OR(D61="",F61="",F61="manual",M61&lt;&gt;1),"",IFERROR(IF(OR(VLOOKUP(IF(B61="Selepas majlis","Selepas",C61),Tetapan!$A$6:$N$10,CHOOSE(MATCH(F61,{"majlis","jemputan","rsvp","katering"},0),3,9,11,10),FALSE)="",VLOOKUP(IF(B61="Selepas majlis","Selepas",C61),Tetapan!$A$6:$N$10,CHOOSE(MATCH(F61,{"majlis","jemputan","rsvp","katering"},0),3,9,11,10),FALSE)=0),"",VLOOKUP(IF(B61="Selepas majlis","Selepas",C61),Tetapan!$A$6:$N$10,CHOOSE(MATCH(F61,{"majlis","jemputan","rsvp","katering"},0),3,9,11,10),FALSE)+G61),""))</f>
        <v/>
      </c>
      <c r="I61" s="7"/>
      <c r="J61" s="8">
        <f>IF(OR(D61="",M61&lt;&gt;1),"",IF(I61&lt;&gt;"",I61,H61))</f>
        <v/>
      </c>
      <c r="K61" s="6" t="s">
        <v>89</v>
      </c>
      <c r="L61" s="6" t="s">
        <v>221</v>
      </c>
      <c r="M61" s="9">
        <f>IF(D61="","",IFERROR(IF(VLOOKUP(C61,Tetapan!$A$6:$C$9,2,FALSE)="Ya",1,0),0))</f>
        <v>0</v>
      </c>
      <c r="N61" s="9" t="str">
        <f>IF(D61="","",IF(COUNTIF(Majlis,C61)&lt;&gt;1,"Semak majlis",IF(M61&lt;&gt;1,"Majlis tidak aktif",IF(K61="Tidak berkaitan","Tidak berkaitan",IF(K61="Selesai","Selesai",IF(J61="","Isi tarikh",IF(NOT(ISNUMBER(J61)),"Semak tarikh",IF(J61&lt;TODAY(),"Lewat",IF(J61&lt;=TODAY()+7,"Dalam 7 hari","Mengikut jadual")))))))))</f>
        <v>Majlis tidak aktif</v>
      </c>
    </row>
    <row r="62" spans="1:14" ht="30" customHeight="1">
      <c r="A62" s="3" t="s">
        <v>241</v>
      </c>
      <c r="B62" s="3" t="s">
        <v>202</v>
      </c>
      <c r="C62" s="6" t="s">
        <v>67</v>
      </c>
      <c r="D62" s="6" t="s">
        <v>223</v>
      </c>
      <c r="E62" s="6"/>
      <c r="F62" s="6" t="s">
        <v>220</v>
      </c>
      <c r="G62" s="6">
        <v>-2</v>
      </c>
      <c r="H62" s="8">
        <f>IF(OR(D62="",F62="",F62="manual",M62&lt;&gt;1),"",IFERROR(IF(OR(VLOOKUP(IF(B62="Selepas majlis","Selepas",C62),Tetapan!$A$6:$N$10,CHOOSE(MATCH(F62,{"majlis","jemputan","rsvp","katering"},0),3,9,11,10),FALSE)="",VLOOKUP(IF(B62="Selepas majlis","Selepas",C62),Tetapan!$A$6:$N$10,CHOOSE(MATCH(F62,{"majlis","jemputan","rsvp","katering"},0),3,9,11,10),FALSE)=0),"",VLOOKUP(IF(B62="Selepas majlis","Selepas",C62),Tetapan!$A$6:$N$10,CHOOSE(MATCH(F62,{"majlis","jemputan","rsvp","katering"},0),3,9,11,10),FALSE)+G62),""))</f>
        <v/>
      </c>
      <c r="I62" s="7"/>
      <c r="J62" s="8">
        <f>IF(OR(D62="",M62&lt;&gt;1),"",IF(I62&lt;&gt;"",I62,H62))</f>
        <v/>
      </c>
      <c r="K62" s="6" t="s">
        <v>89</v>
      </c>
      <c r="L62" s="6" t="s">
        <v>224</v>
      </c>
      <c r="M62" s="9">
        <f>IF(D62="","",IFERROR(IF(VLOOKUP(C62,Tetapan!$A$6:$C$9,2,FALSE)="Ya",1,0),0))</f>
        <v>0</v>
      </c>
      <c r="N62" s="9" t="str">
        <f>IF(D62="","",IF(COUNTIF(Majlis,C62)&lt;&gt;1,"Semak majlis",IF(M62&lt;&gt;1,"Majlis tidak aktif",IF(K62="Tidak berkaitan","Tidak berkaitan",IF(K62="Selesai","Selesai",IF(J62="","Isi tarikh",IF(NOT(ISNUMBER(J62)),"Semak tarikh",IF(J62&lt;TODAY(),"Lewat",IF(J62&lt;=TODAY()+7,"Dalam 7 hari","Mengikut jadual")))))))))</f>
        <v>Majlis tidak aktif</v>
      </c>
    </row>
    <row r="63" spans="1:14" ht="30" customHeight="1">
      <c r="A63" s="3" t="s">
        <v>242</v>
      </c>
      <c r="B63" s="3" t="s">
        <v>202</v>
      </c>
      <c r="C63" s="6" t="s">
        <v>67</v>
      </c>
      <c r="D63" s="6" t="s">
        <v>226</v>
      </c>
      <c r="E63" s="6"/>
      <c r="F63" s="6" t="s">
        <v>220</v>
      </c>
      <c r="G63" s="6">
        <v>0</v>
      </c>
      <c r="H63" s="8">
        <f>IF(OR(D63="",F63="",F63="manual",M63&lt;&gt;1),"",IFERROR(IF(OR(VLOOKUP(IF(B63="Selepas majlis","Selepas",C63),Tetapan!$A$6:$N$10,CHOOSE(MATCH(F63,{"majlis","jemputan","rsvp","katering"},0),3,9,11,10),FALSE)="",VLOOKUP(IF(B63="Selepas majlis","Selepas",C63),Tetapan!$A$6:$N$10,CHOOSE(MATCH(F63,{"majlis","jemputan","rsvp","katering"},0),3,9,11,10),FALSE)=0),"",VLOOKUP(IF(B63="Selepas majlis","Selepas",C63),Tetapan!$A$6:$N$10,CHOOSE(MATCH(F63,{"majlis","jemputan","rsvp","katering"},0),3,9,11,10),FALSE)+G63),""))</f>
        <v/>
      </c>
      <c r="I63" s="7"/>
      <c r="J63" s="8">
        <f>IF(OR(D63="",M63&lt;&gt;1),"",IF(I63&lt;&gt;"",I63,H63))</f>
        <v/>
      </c>
      <c r="K63" s="6" t="s">
        <v>89</v>
      </c>
      <c r="L63" s="6" t="s">
        <v>227</v>
      </c>
      <c r="M63" s="9">
        <f>IF(D63="","",IFERROR(IF(VLOOKUP(C63,Tetapan!$A$6:$C$9,2,FALSE)="Ya",1,0),0))</f>
        <v>0</v>
      </c>
      <c r="N63" s="9" t="str">
        <f>IF(D63="","",IF(COUNTIF(Majlis,C63)&lt;&gt;1,"Semak majlis",IF(M63&lt;&gt;1,"Majlis tidak aktif",IF(K63="Tidak berkaitan","Tidak berkaitan",IF(K63="Selesai","Selesai",IF(J63="","Isi tarikh",IF(NOT(ISNUMBER(J63)),"Semak tarikh",IF(J63&lt;TODAY(),"Lewat",IF(J63&lt;=TODAY()+7,"Dalam 7 hari","Mengikut jadual")))))))))</f>
        <v>Majlis tidak aktif</v>
      </c>
    </row>
    <row r="64" spans="1:14" ht="30" customHeight="1">
      <c r="A64" s="3" t="s">
        <v>243</v>
      </c>
      <c r="B64" s="3" t="s">
        <v>202</v>
      </c>
      <c r="C64" s="6" t="s">
        <v>67</v>
      </c>
      <c r="D64" s="6" t="s">
        <v>229</v>
      </c>
      <c r="E64" s="6"/>
      <c r="F64" s="6" t="s">
        <v>220</v>
      </c>
      <c r="G64" s="6">
        <v>1</v>
      </c>
      <c r="H64" s="8">
        <f>IF(OR(D64="",F64="",F64="manual",M64&lt;&gt;1),"",IFERROR(IF(OR(VLOOKUP(IF(B64="Selepas majlis","Selepas",C64),Tetapan!$A$6:$N$10,CHOOSE(MATCH(F64,{"majlis","jemputan","rsvp","katering"},0),3,9,11,10),FALSE)="",VLOOKUP(IF(B64="Selepas majlis","Selepas",C64),Tetapan!$A$6:$N$10,CHOOSE(MATCH(F64,{"majlis","jemputan","rsvp","katering"},0),3,9,11,10),FALSE)=0),"",VLOOKUP(IF(B64="Selepas majlis","Selepas",C64),Tetapan!$A$6:$N$10,CHOOSE(MATCH(F64,{"majlis","jemputan","rsvp","katering"},0),3,9,11,10),FALSE)+G64),""))</f>
        <v/>
      </c>
      <c r="I64" s="7"/>
      <c r="J64" s="8">
        <f>IF(OR(D64="",M64&lt;&gt;1),"",IF(I64&lt;&gt;"",I64,H64))</f>
        <v/>
      </c>
      <c r="K64" s="6" t="s">
        <v>89</v>
      </c>
      <c r="L64" s="6" t="s">
        <v>230</v>
      </c>
      <c r="M64" s="9">
        <f>IF(D64="","",IFERROR(IF(VLOOKUP(C64,Tetapan!$A$6:$C$9,2,FALSE)="Ya",1,0),0))</f>
        <v>0</v>
      </c>
      <c r="N64" s="9" t="str">
        <f>IF(D64="","",IF(COUNTIF(Majlis,C64)&lt;&gt;1,"Semak majlis",IF(M64&lt;&gt;1,"Majlis tidak aktif",IF(K64="Tidak berkaitan","Tidak berkaitan",IF(K64="Selesai","Selesai",IF(J64="","Isi tarikh",IF(NOT(ISNUMBER(J64)),"Semak tarikh",IF(J64&lt;TODAY(),"Lewat",IF(J64&lt;=TODAY()+7,"Dalam 7 hari","Mengikut jadual")))))))))</f>
        <v>Majlis tidak aktif</v>
      </c>
    </row>
    <row r="65" spans="1:14" ht="30" customHeight="1">
      <c r="A65" s="3" t="s">
        <v>244</v>
      </c>
      <c r="B65" s="3" t="s">
        <v>202</v>
      </c>
      <c r="C65" s="6" t="s">
        <v>67</v>
      </c>
      <c r="D65" s="6" t="s">
        <v>232</v>
      </c>
      <c r="E65" s="6"/>
      <c r="F65" s="6" t="s">
        <v>233</v>
      </c>
      <c r="G65" s="6">
        <v>0</v>
      </c>
      <c r="H65" s="8">
        <f>IF(OR(D65="",F65="",F65="manual",M65&lt;&gt;1),"",IFERROR(IF(OR(VLOOKUP(IF(B65="Selepas majlis","Selepas",C65),Tetapan!$A$6:$N$10,CHOOSE(MATCH(F65,{"majlis","jemputan","rsvp","katering"},0),3,9,11,10),FALSE)="",VLOOKUP(IF(B65="Selepas majlis","Selepas",C65),Tetapan!$A$6:$N$10,CHOOSE(MATCH(F65,{"majlis","jemputan","rsvp","katering"},0),3,9,11,10),FALSE)=0),"",VLOOKUP(IF(B65="Selepas majlis","Selepas",C65),Tetapan!$A$6:$N$10,CHOOSE(MATCH(F65,{"majlis","jemputan","rsvp","katering"},0),3,9,11,10),FALSE)+G65),""))</f>
        <v/>
      </c>
      <c r="I65" s="7"/>
      <c r="J65" s="8">
        <f>IF(OR(D65="",M65&lt;&gt;1),"",IF(I65&lt;&gt;"",I65,H65))</f>
        <v/>
      </c>
      <c r="K65" s="6" t="s">
        <v>89</v>
      </c>
      <c r="L65" s="6" t="s">
        <v>234</v>
      </c>
      <c r="M65" s="9">
        <f>IF(D65="","",IFERROR(IF(VLOOKUP(C65,Tetapan!$A$6:$C$9,2,FALSE)="Ya",1,0),0))</f>
        <v>0</v>
      </c>
      <c r="N65" s="9" t="str">
        <f>IF(D65="","",IF(COUNTIF(Majlis,C65)&lt;&gt;1,"Semak majlis",IF(M65&lt;&gt;1,"Majlis tidak aktif",IF(K65="Tidak berkaitan","Tidak berkaitan",IF(K65="Selesai","Selesai",IF(J65="","Isi tarikh",IF(NOT(ISNUMBER(J65)),"Semak tarikh",IF(J65&lt;TODAY(),"Lewat",IF(J65&lt;=TODAY()+7,"Dalam 7 hari","Mengikut jadual")))))))))</f>
        <v>Majlis tidak aktif</v>
      </c>
    </row>
    <row r="66" spans="1:14" ht="30" customHeight="1">
      <c r="A66" s="3" t="s">
        <v>245</v>
      </c>
      <c r="B66" s="3" t="s">
        <v>246</v>
      </c>
      <c r="C66" s="6" t="s">
        <v>66</v>
      </c>
      <c r="D66" s="6" t="s">
        <v>247</v>
      </c>
      <c r="E66" s="6"/>
      <c r="F66" s="6" t="s">
        <v>88</v>
      </c>
      <c r="G66" s="6">
        <v>-14</v>
      </c>
      <c r="H66" s="8">
        <f>IF(OR(D66="",F66="",F66="manual",M66&lt;&gt;1),"",IFERROR(IF(OR(VLOOKUP(IF(B66="Selepas majlis","Selepas",C66),Tetapan!$A$6:$N$10,CHOOSE(MATCH(F66,{"majlis","jemputan","rsvp","katering"},0),3,9,11,10),FALSE)="",VLOOKUP(IF(B66="Selepas majlis","Selepas",C66),Tetapan!$A$6:$N$10,CHOOSE(MATCH(F66,{"majlis","jemputan","rsvp","katering"},0),3,9,11,10),FALSE)=0),"",VLOOKUP(IF(B66="Selepas majlis","Selepas",C66),Tetapan!$A$6:$N$10,CHOOSE(MATCH(F66,{"majlis","jemputan","rsvp","katering"},0),3,9,11,10),FALSE)+G66),""))</f>
        <v/>
      </c>
      <c r="I66" s="7"/>
      <c r="J66" s="8">
        <f>IF(OR(D66="",M66&lt;&gt;1),"",IF(I66&lt;&gt;"",I66,H66))</f>
        <v/>
      </c>
      <c r="K66" s="6" t="s">
        <v>89</v>
      </c>
      <c r="L66" s="6" t="s">
        <v>248</v>
      </c>
      <c r="M66" s="9">
        <f>IF(D66="","",IFERROR(IF(VLOOKUP(C66,Tetapan!$A$6:$C$9,2,FALSE)="Ya",1,0),0))</f>
        <v>1</v>
      </c>
      <c r="N66" s="9" t="str">
        <f>IF(D66="","",IF(COUNTIF(Majlis,C66)&lt;&gt;1,"Semak majlis",IF(M66&lt;&gt;1,"Majlis tidak aktif",IF(K66="Tidak berkaitan","Tidak berkaitan",IF(K66="Selesai","Selesai",IF(J66="","Isi tarikh",IF(NOT(ISNUMBER(J66)),"Semak tarikh",IF(J66&lt;TODAY(),"Lewat",IF(J66&lt;=TODAY()+7,"Dalam 7 hari","Mengikut jadual")))))))))</f>
        <v>Isi tarikh</v>
      </c>
    </row>
    <row r="67" spans="1:14" ht="30" customHeight="1">
      <c r="A67" s="3" t="s">
        <v>249</v>
      </c>
      <c r="B67" s="3" t="s">
        <v>246</v>
      </c>
      <c r="C67" s="6" t="s">
        <v>66</v>
      </c>
      <c r="D67" s="6" t="s">
        <v>250</v>
      </c>
      <c r="E67" s="6"/>
      <c r="F67" s="6" t="s">
        <v>88</v>
      </c>
      <c r="G67" s="6">
        <v>-10</v>
      </c>
      <c r="H67" s="8">
        <f>IF(OR(D67="",F67="",F67="manual",M67&lt;&gt;1),"",IFERROR(IF(OR(VLOOKUP(IF(B67="Selepas majlis","Selepas",C67),Tetapan!$A$6:$N$10,CHOOSE(MATCH(F67,{"majlis","jemputan","rsvp","katering"},0),3,9,11,10),FALSE)="",VLOOKUP(IF(B67="Selepas majlis","Selepas",C67),Tetapan!$A$6:$N$10,CHOOSE(MATCH(F67,{"majlis","jemputan","rsvp","katering"},0),3,9,11,10),FALSE)=0),"",VLOOKUP(IF(B67="Selepas majlis","Selepas",C67),Tetapan!$A$6:$N$10,CHOOSE(MATCH(F67,{"majlis","jemputan","rsvp","katering"},0),3,9,11,10),FALSE)+G67),""))</f>
        <v/>
      </c>
      <c r="I67" s="7"/>
      <c r="J67" s="8">
        <f>IF(OR(D67="",M67&lt;&gt;1),"",IF(I67&lt;&gt;"",I67,H67))</f>
        <v/>
      </c>
      <c r="K67" s="6" t="s">
        <v>89</v>
      </c>
      <c r="L67" s="6" t="s">
        <v>251</v>
      </c>
      <c r="M67" s="9">
        <f>IF(D67="","",IFERROR(IF(VLOOKUP(C67,Tetapan!$A$6:$C$9,2,FALSE)="Ya",1,0),0))</f>
        <v>1</v>
      </c>
      <c r="N67" s="9" t="str">
        <f>IF(D67="","",IF(COUNTIF(Majlis,C67)&lt;&gt;1,"Semak majlis",IF(M67&lt;&gt;1,"Majlis tidak aktif",IF(K67="Tidak berkaitan","Tidak berkaitan",IF(K67="Selesai","Selesai",IF(J67="","Isi tarikh",IF(NOT(ISNUMBER(J67)),"Semak tarikh",IF(J67&lt;TODAY(),"Lewat",IF(J67&lt;=TODAY()+7,"Dalam 7 hari","Mengikut jadual")))))))))</f>
        <v>Isi tarikh</v>
      </c>
    </row>
    <row r="68" spans="1:14" ht="30" customHeight="1">
      <c r="A68" s="3" t="s">
        <v>252</v>
      </c>
      <c r="B68" s="3" t="s">
        <v>246</v>
      </c>
      <c r="C68" s="6" t="s">
        <v>66</v>
      </c>
      <c r="D68" s="6" t="s">
        <v>253</v>
      </c>
      <c r="E68" s="6"/>
      <c r="F68" s="6" t="s">
        <v>88</v>
      </c>
      <c r="G68" s="6">
        <v>-7</v>
      </c>
      <c r="H68" s="8">
        <f>IF(OR(D68="",F68="",F68="manual",M68&lt;&gt;1),"",IFERROR(IF(OR(VLOOKUP(IF(B68="Selepas majlis","Selepas",C68),Tetapan!$A$6:$N$10,CHOOSE(MATCH(F68,{"majlis","jemputan","rsvp","katering"},0),3,9,11,10),FALSE)="",VLOOKUP(IF(B68="Selepas majlis","Selepas",C68),Tetapan!$A$6:$N$10,CHOOSE(MATCH(F68,{"majlis","jemputan","rsvp","katering"},0),3,9,11,10),FALSE)=0),"",VLOOKUP(IF(B68="Selepas majlis","Selepas",C68),Tetapan!$A$6:$N$10,CHOOSE(MATCH(F68,{"majlis","jemputan","rsvp","katering"},0),3,9,11,10),FALSE)+G68),""))</f>
        <v/>
      </c>
      <c r="I68" s="7"/>
      <c r="J68" s="8">
        <f>IF(OR(D68="",M68&lt;&gt;1),"",IF(I68&lt;&gt;"",I68,H68))</f>
        <v/>
      </c>
      <c r="K68" s="6" t="s">
        <v>89</v>
      </c>
      <c r="L68" s="6" t="s">
        <v>254</v>
      </c>
      <c r="M68" s="9">
        <f>IF(D68="","",IFERROR(IF(VLOOKUP(C68,Tetapan!$A$6:$C$9,2,FALSE)="Ya",1,0),0))</f>
        <v>1</v>
      </c>
      <c r="N68" s="9" t="str">
        <f>IF(D68="","",IF(COUNTIF(Majlis,C68)&lt;&gt;1,"Semak majlis",IF(M68&lt;&gt;1,"Majlis tidak aktif",IF(K68="Tidak berkaitan","Tidak berkaitan",IF(K68="Selesai","Selesai",IF(J68="","Isi tarikh",IF(NOT(ISNUMBER(J68)),"Semak tarikh",IF(J68&lt;TODAY(),"Lewat",IF(J68&lt;=TODAY()+7,"Dalam 7 hari","Mengikut jadual")))))))))</f>
        <v>Isi tarikh</v>
      </c>
    </row>
    <row r="69" spans="1:14" ht="30" customHeight="1">
      <c r="A69" s="3" t="s">
        <v>255</v>
      </c>
      <c r="B69" s="3" t="s">
        <v>246</v>
      </c>
      <c r="C69" s="6" t="s">
        <v>66</v>
      </c>
      <c r="D69" s="6" t="s">
        <v>256</v>
      </c>
      <c r="E69" s="6"/>
      <c r="F69" s="6" t="s">
        <v>88</v>
      </c>
      <c r="G69" s="6">
        <v>-7</v>
      </c>
      <c r="H69" s="8">
        <f>IF(OR(D69="",F69="",F69="manual",M69&lt;&gt;1),"",IFERROR(IF(OR(VLOOKUP(IF(B69="Selepas majlis","Selepas",C69),Tetapan!$A$6:$N$10,CHOOSE(MATCH(F69,{"majlis","jemputan","rsvp","katering"},0),3,9,11,10),FALSE)="",VLOOKUP(IF(B69="Selepas majlis","Selepas",C69),Tetapan!$A$6:$N$10,CHOOSE(MATCH(F69,{"majlis","jemputan","rsvp","katering"},0),3,9,11,10),FALSE)=0),"",VLOOKUP(IF(B69="Selepas majlis","Selepas",C69),Tetapan!$A$6:$N$10,CHOOSE(MATCH(F69,{"majlis","jemputan","rsvp","katering"},0),3,9,11,10),FALSE)+G69),""))</f>
        <v/>
      </c>
      <c r="I69" s="7"/>
      <c r="J69" s="8">
        <f>IF(OR(D69="",M69&lt;&gt;1),"",IF(I69&lt;&gt;"",I69,H69))</f>
        <v/>
      </c>
      <c r="K69" s="6" t="s">
        <v>89</v>
      </c>
      <c r="L69" s="6" t="s">
        <v>257</v>
      </c>
      <c r="M69" s="9">
        <f>IF(D69="","",IFERROR(IF(VLOOKUP(C69,Tetapan!$A$6:$C$9,2,FALSE)="Ya",1,0),0))</f>
        <v>1</v>
      </c>
      <c r="N69" s="9" t="str">
        <f>IF(D69="","",IF(COUNTIF(Majlis,C69)&lt;&gt;1,"Semak majlis",IF(M69&lt;&gt;1,"Majlis tidak aktif",IF(K69="Tidak berkaitan","Tidak berkaitan",IF(K69="Selesai","Selesai",IF(J69="","Isi tarikh",IF(NOT(ISNUMBER(J69)),"Semak tarikh",IF(J69&lt;TODAY(),"Lewat",IF(J69&lt;=TODAY()+7,"Dalam 7 hari","Mengikut jadual")))))))))</f>
        <v>Isi tarikh</v>
      </c>
    </row>
    <row r="70" spans="1:14" ht="30" customHeight="1">
      <c r="A70" s="3" t="s">
        <v>258</v>
      </c>
      <c r="B70" s="3" t="s">
        <v>246</v>
      </c>
      <c r="C70" s="6" t="s">
        <v>66</v>
      </c>
      <c r="D70" s="6" t="s">
        <v>259</v>
      </c>
      <c r="E70" s="6"/>
      <c r="F70" s="6" t="s">
        <v>88</v>
      </c>
      <c r="G70" s="6">
        <v>-7</v>
      </c>
      <c r="H70" s="8">
        <f>IF(OR(D70="",F70="",F70="manual",M70&lt;&gt;1),"",IFERROR(IF(OR(VLOOKUP(IF(B70="Selepas majlis","Selepas",C70),Tetapan!$A$6:$N$10,CHOOSE(MATCH(F70,{"majlis","jemputan","rsvp","katering"},0),3,9,11,10),FALSE)="",VLOOKUP(IF(B70="Selepas majlis","Selepas",C70),Tetapan!$A$6:$N$10,CHOOSE(MATCH(F70,{"majlis","jemputan","rsvp","katering"},0),3,9,11,10),FALSE)=0),"",VLOOKUP(IF(B70="Selepas majlis","Selepas",C70),Tetapan!$A$6:$N$10,CHOOSE(MATCH(F70,{"majlis","jemputan","rsvp","katering"},0),3,9,11,10),FALSE)+G70),""))</f>
        <v/>
      </c>
      <c r="I70" s="7"/>
      <c r="J70" s="8">
        <f>IF(OR(D70="",M70&lt;&gt;1),"",IF(I70&lt;&gt;"",I70,H70))</f>
        <v/>
      </c>
      <c r="K70" s="6" t="s">
        <v>89</v>
      </c>
      <c r="L70" s="6" t="s">
        <v>260</v>
      </c>
      <c r="M70" s="9">
        <f>IF(D70="","",IFERROR(IF(VLOOKUP(C70,Tetapan!$A$6:$C$9,2,FALSE)="Ya",1,0),0))</f>
        <v>1</v>
      </c>
      <c r="N70" s="9" t="str">
        <f>IF(D70="","",IF(COUNTIF(Majlis,C70)&lt;&gt;1,"Semak majlis",IF(M70&lt;&gt;1,"Majlis tidak aktif",IF(K70="Tidak berkaitan","Tidak berkaitan",IF(K70="Selesai","Selesai",IF(J70="","Isi tarikh",IF(NOT(ISNUMBER(J70)),"Semak tarikh",IF(J70&lt;TODAY(),"Lewat",IF(J70&lt;=TODAY()+7,"Dalam 7 hari","Mengikut jadual")))))))))</f>
        <v>Isi tarikh</v>
      </c>
    </row>
    <row r="71" spans="1:14" ht="30" customHeight="1">
      <c r="A71" s="3" t="s">
        <v>261</v>
      </c>
      <c r="B71" s="3" t="s">
        <v>246</v>
      </c>
      <c r="C71" s="6" t="s">
        <v>66</v>
      </c>
      <c r="D71" s="6" t="s">
        <v>262</v>
      </c>
      <c r="E71" s="6"/>
      <c r="F71" s="6" t="s">
        <v>88</v>
      </c>
      <c r="G71" s="6">
        <v>-7</v>
      </c>
      <c r="H71" s="8">
        <f>IF(OR(D71="",F71="",F71="manual",M71&lt;&gt;1),"",IFERROR(IF(OR(VLOOKUP(IF(B71="Selepas majlis","Selepas",C71),Tetapan!$A$6:$N$10,CHOOSE(MATCH(F71,{"majlis","jemputan","rsvp","katering"},0),3,9,11,10),FALSE)="",VLOOKUP(IF(B71="Selepas majlis","Selepas",C71),Tetapan!$A$6:$N$10,CHOOSE(MATCH(F71,{"majlis","jemputan","rsvp","katering"},0),3,9,11,10),FALSE)=0),"",VLOOKUP(IF(B71="Selepas majlis","Selepas",C71),Tetapan!$A$6:$N$10,CHOOSE(MATCH(F71,{"majlis","jemputan","rsvp","katering"},0),3,9,11,10),FALSE)+G71),""))</f>
        <v/>
      </c>
      <c r="I71" s="7"/>
      <c r="J71" s="8">
        <f>IF(OR(D71="",M71&lt;&gt;1),"",IF(I71&lt;&gt;"",I71,H71))</f>
        <v/>
      </c>
      <c r="K71" s="6" t="s">
        <v>89</v>
      </c>
      <c r="L71" s="6" t="s">
        <v>263</v>
      </c>
      <c r="M71" s="9">
        <f>IF(D71="","",IFERROR(IF(VLOOKUP(C71,Tetapan!$A$6:$C$9,2,FALSE)="Ya",1,0),0))</f>
        <v>1</v>
      </c>
      <c r="N71" s="9" t="str">
        <f>IF(D71="","",IF(COUNTIF(Majlis,C71)&lt;&gt;1,"Semak majlis",IF(M71&lt;&gt;1,"Majlis tidak aktif",IF(K71="Tidak berkaitan","Tidak berkaitan",IF(K71="Selesai","Selesai",IF(J71="","Isi tarikh",IF(NOT(ISNUMBER(J71)),"Semak tarikh",IF(J71&lt;TODAY(),"Lewat",IF(J71&lt;=TODAY()+7,"Dalam 7 hari","Mengikut jadual")))))))))</f>
        <v>Isi tarikh</v>
      </c>
    </row>
    <row r="72" spans="1:14" ht="30" customHeight="1">
      <c r="A72" s="3" t="s">
        <v>264</v>
      </c>
      <c r="B72" s="3" t="s">
        <v>246</v>
      </c>
      <c r="C72" s="6" t="s">
        <v>66</v>
      </c>
      <c r="D72" s="6" t="s">
        <v>265</v>
      </c>
      <c r="E72" s="6"/>
      <c r="F72" s="6" t="s">
        <v>88</v>
      </c>
      <c r="G72" s="6">
        <v>-2</v>
      </c>
      <c r="H72" s="8">
        <f>IF(OR(D72="",F72="",F72="manual",M72&lt;&gt;1),"",IFERROR(IF(OR(VLOOKUP(IF(B72="Selepas majlis","Selepas",C72),Tetapan!$A$6:$N$10,CHOOSE(MATCH(F72,{"majlis","jemputan","rsvp","katering"},0),3,9,11,10),FALSE)="",VLOOKUP(IF(B72="Selepas majlis","Selepas",C72),Tetapan!$A$6:$N$10,CHOOSE(MATCH(F72,{"majlis","jemputan","rsvp","katering"},0),3,9,11,10),FALSE)=0),"",VLOOKUP(IF(B72="Selepas majlis","Selepas",C72),Tetapan!$A$6:$N$10,CHOOSE(MATCH(F72,{"majlis","jemputan","rsvp","katering"},0),3,9,11,10),FALSE)+G72),""))</f>
        <v/>
      </c>
      <c r="I72" s="7"/>
      <c r="J72" s="8">
        <f>IF(OR(D72="",M72&lt;&gt;1),"",IF(I72&lt;&gt;"",I72,H72))</f>
        <v/>
      </c>
      <c r="K72" s="6" t="s">
        <v>89</v>
      </c>
      <c r="L72" s="6" t="s">
        <v>266</v>
      </c>
      <c r="M72" s="9">
        <f>IF(D72="","",IFERROR(IF(VLOOKUP(C72,Tetapan!$A$6:$C$9,2,FALSE)="Ya",1,0),0))</f>
        <v>1</v>
      </c>
      <c r="N72" s="9" t="str">
        <f>IF(D72="","",IF(COUNTIF(Majlis,C72)&lt;&gt;1,"Semak majlis",IF(M72&lt;&gt;1,"Majlis tidak aktif",IF(K72="Tidak berkaitan","Tidak berkaitan",IF(K72="Selesai","Selesai",IF(J72="","Isi tarikh",IF(NOT(ISNUMBER(J72)),"Semak tarikh",IF(J72&lt;TODAY(),"Lewat",IF(J72&lt;=TODAY()+7,"Dalam 7 hari","Mengikut jadual")))))))))</f>
        <v>Isi tarikh</v>
      </c>
    </row>
    <row r="73" spans="1:14" ht="30" customHeight="1">
      <c r="A73" s="3" t="s">
        <v>267</v>
      </c>
      <c r="B73" s="3" t="s">
        <v>246</v>
      </c>
      <c r="C73" s="6" t="s">
        <v>67</v>
      </c>
      <c r="D73" s="6" t="s">
        <v>247</v>
      </c>
      <c r="E73" s="6"/>
      <c r="F73" s="6" t="s">
        <v>88</v>
      </c>
      <c r="G73" s="6">
        <v>-14</v>
      </c>
      <c r="H73" s="8">
        <f>IF(OR(D73="",F73="",F73="manual",M73&lt;&gt;1),"",IFERROR(IF(OR(VLOOKUP(IF(B73="Selepas majlis","Selepas",C73),Tetapan!$A$6:$N$10,CHOOSE(MATCH(F73,{"majlis","jemputan","rsvp","katering"},0),3,9,11,10),FALSE)="",VLOOKUP(IF(B73="Selepas majlis","Selepas",C73),Tetapan!$A$6:$N$10,CHOOSE(MATCH(F73,{"majlis","jemputan","rsvp","katering"},0),3,9,11,10),FALSE)=0),"",VLOOKUP(IF(B73="Selepas majlis","Selepas",C73),Tetapan!$A$6:$N$10,CHOOSE(MATCH(F73,{"majlis","jemputan","rsvp","katering"},0),3,9,11,10),FALSE)+G73),""))</f>
        <v/>
      </c>
      <c r="I73" s="7"/>
      <c r="J73" s="8">
        <f>IF(OR(D73="",M73&lt;&gt;1),"",IF(I73&lt;&gt;"",I73,H73))</f>
        <v/>
      </c>
      <c r="K73" s="6" t="s">
        <v>89</v>
      </c>
      <c r="L73" s="6" t="s">
        <v>248</v>
      </c>
      <c r="M73" s="9">
        <f>IF(D73="","",IFERROR(IF(VLOOKUP(C73,Tetapan!$A$6:$C$9,2,FALSE)="Ya",1,0),0))</f>
        <v>0</v>
      </c>
      <c r="N73" s="9" t="str">
        <f>IF(D73="","",IF(COUNTIF(Majlis,C73)&lt;&gt;1,"Semak majlis",IF(M73&lt;&gt;1,"Majlis tidak aktif",IF(K73="Tidak berkaitan","Tidak berkaitan",IF(K73="Selesai","Selesai",IF(J73="","Isi tarikh",IF(NOT(ISNUMBER(J73)),"Semak tarikh",IF(J73&lt;TODAY(),"Lewat",IF(J73&lt;=TODAY()+7,"Dalam 7 hari","Mengikut jadual")))))))))</f>
        <v>Majlis tidak aktif</v>
      </c>
    </row>
    <row r="74" spans="1:14" ht="30" customHeight="1">
      <c r="A74" s="3" t="s">
        <v>268</v>
      </c>
      <c r="B74" s="3" t="s">
        <v>246</v>
      </c>
      <c r="C74" s="6" t="s">
        <v>67</v>
      </c>
      <c r="D74" s="6" t="s">
        <v>250</v>
      </c>
      <c r="E74" s="6"/>
      <c r="F74" s="6" t="s">
        <v>88</v>
      </c>
      <c r="G74" s="6">
        <v>-10</v>
      </c>
      <c r="H74" s="8">
        <f>IF(OR(D74="",F74="",F74="manual",M74&lt;&gt;1),"",IFERROR(IF(OR(VLOOKUP(IF(B74="Selepas majlis","Selepas",C74),Tetapan!$A$6:$N$10,CHOOSE(MATCH(F74,{"majlis","jemputan","rsvp","katering"},0),3,9,11,10),FALSE)="",VLOOKUP(IF(B74="Selepas majlis","Selepas",C74),Tetapan!$A$6:$N$10,CHOOSE(MATCH(F74,{"majlis","jemputan","rsvp","katering"},0),3,9,11,10),FALSE)=0),"",VLOOKUP(IF(B74="Selepas majlis","Selepas",C74),Tetapan!$A$6:$N$10,CHOOSE(MATCH(F74,{"majlis","jemputan","rsvp","katering"},0),3,9,11,10),FALSE)+G74),""))</f>
        <v/>
      </c>
      <c r="I74" s="7"/>
      <c r="J74" s="8">
        <f>IF(OR(D74="",M74&lt;&gt;1),"",IF(I74&lt;&gt;"",I74,H74))</f>
        <v/>
      </c>
      <c r="K74" s="6" t="s">
        <v>89</v>
      </c>
      <c r="L74" s="6" t="s">
        <v>251</v>
      </c>
      <c r="M74" s="9">
        <f>IF(D74="","",IFERROR(IF(VLOOKUP(C74,Tetapan!$A$6:$C$9,2,FALSE)="Ya",1,0),0))</f>
        <v>0</v>
      </c>
      <c r="N74" s="9" t="str">
        <f>IF(D74="","",IF(COUNTIF(Majlis,C74)&lt;&gt;1,"Semak majlis",IF(M74&lt;&gt;1,"Majlis tidak aktif",IF(K74="Tidak berkaitan","Tidak berkaitan",IF(K74="Selesai","Selesai",IF(J74="","Isi tarikh",IF(NOT(ISNUMBER(J74)),"Semak tarikh",IF(J74&lt;TODAY(),"Lewat",IF(J74&lt;=TODAY()+7,"Dalam 7 hari","Mengikut jadual")))))))))</f>
        <v>Majlis tidak aktif</v>
      </c>
    </row>
    <row r="75" spans="1:14" ht="30" customHeight="1">
      <c r="A75" s="3" t="s">
        <v>269</v>
      </c>
      <c r="B75" s="3" t="s">
        <v>246</v>
      </c>
      <c r="C75" s="6" t="s">
        <v>67</v>
      </c>
      <c r="D75" s="6" t="s">
        <v>253</v>
      </c>
      <c r="E75" s="6"/>
      <c r="F75" s="6" t="s">
        <v>88</v>
      </c>
      <c r="G75" s="6">
        <v>-7</v>
      </c>
      <c r="H75" s="8">
        <f>IF(OR(D75="",F75="",F75="manual",M75&lt;&gt;1),"",IFERROR(IF(OR(VLOOKUP(IF(B75="Selepas majlis","Selepas",C75),Tetapan!$A$6:$N$10,CHOOSE(MATCH(F75,{"majlis","jemputan","rsvp","katering"},0),3,9,11,10),FALSE)="",VLOOKUP(IF(B75="Selepas majlis","Selepas",C75),Tetapan!$A$6:$N$10,CHOOSE(MATCH(F75,{"majlis","jemputan","rsvp","katering"},0),3,9,11,10),FALSE)=0),"",VLOOKUP(IF(B75="Selepas majlis","Selepas",C75),Tetapan!$A$6:$N$10,CHOOSE(MATCH(F75,{"majlis","jemputan","rsvp","katering"},0),3,9,11,10),FALSE)+G75),""))</f>
        <v/>
      </c>
      <c r="I75" s="7"/>
      <c r="J75" s="8">
        <f>IF(OR(D75="",M75&lt;&gt;1),"",IF(I75&lt;&gt;"",I75,H75))</f>
        <v/>
      </c>
      <c r="K75" s="6" t="s">
        <v>89</v>
      </c>
      <c r="L75" s="6" t="s">
        <v>254</v>
      </c>
      <c r="M75" s="9">
        <f>IF(D75="","",IFERROR(IF(VLOOKUP(C75,Tetapan!$A$6:$C$9,2,FALSE)="Ya",1,0),0))</f>
        <v>0</v>
      </c>
      <c r="N75" s="9" t="str">
        <f>IF(D75="","",IF(COUNTIF(Majlis,C75)&lt;&gt;1,"Semak majlis",IF(M75&lt;&gt;1,"Majlis tidak aktif",IF(K75="Tidak berkaitan","Tidak berkaitan",IF(K75="Selesai","Selesai",IF(J75="","Isi tarikh",IF(NOT(ISNUMBER(J75)),"Semak tarikh",IF(J75&lt;TODAY(),"Lewat",IF(J75&lt;=TODAY()+7,"Dalam 7 hari","Mengikut jadual")))))))))</f>
        <v>Majlis tidak aktif</v>
      </c>
    </row>
    <row r="76" spans="1:14" ht="30" customHeight="1">
      <c r="A76" s="3" t="s">
        <v>270</v>
      </c>
      <c r="B76" s="3" t="s">
        <v>246</v>
      </c>
      <c r="C76" s="6" t="s">
        <v>67</v>
      </c>
      <c r="D76" s="6" t="s">
        <v>256</v>
      </c>
      <c r="E76" s="6"/>
      <c r="F76" s="6" t="s">
        <v>88</v>
      </c>
      <c r="G76" s="6">
        <v>-7</v>
      </c>
      <c r="H76" s="8">
        <f>IF(OR(D76="",F76="",F76="manual",M76&lt;&gt;1),"",IFERROR(IF(OR(VLOOKUP(IF(B76="Selepas majlis","Selepas",C76),Tetapan!$A$6:$N$10,CHOOSE(MATCH(F76,{"majlis","jemputan","rsvp","katering"},0),3,9,11,10),FALSE)="",VLOOKUP(IF(B76="Selepas majlis","Selepas",C76),Tetapan!$A$6:$N$10,CHOOSE(MATCH(F76,{"majlis","jemputan","rsvp","katering"},0),3,9,11,10),FALSE)=0),"",VLOOKUP(IF(B76="Selepas majlis","Selepas",C76),Tetapan!$A$6:$N$10,CHOOSE(MATCH(F76,{"majlis","jemputan","rsvp","katering"},0),3,9,11,10),FALSE)+G76),""))</f>
        <v/>
      </c>
      <c r="I76" s="7"/>
      <c r="J76" s="8">
        <f>IF(OR(D76="",M76&lt;&gt;1),"",IF(I76&lt;&gt;"",I76,H76))</f>
        <v/>
      </c>
      <c r="K76" s="6" t="s">
        <v>89</v>
      </c>
      <c r="L76" s="6" t="s">
        <v>257</v>
      </c>
      <c r="M76" s="9">
        <f>IF(D76="","",IFERROR(IF(VLOOKUP(C76,Tetapan!$A$6:$C$9,2,FALSE)="Ya",1,0),0))</f>
        <v>0</v>
      </c>
      <c r="N76" s="9" t="str">
        <f>IF(D76="","",IF(COUNTIF(Majlis,C76)&lt;&gt;1,"Semak majlis",IF(M76&lt;&gt;1,"Majlis tidak aktif",IF(K76="Tidak berkaitan","Tidak berkaitan",IF(K76="Selesai","Selesai",IF(J76="","Isi tarikh",IF(NOT(ISNUMBER(J76)),"Semak tarikh",IF(J76&lt;TODAY(),"Lewat",IF(J76&lt;=TODAY()+7,"Dalam 7 hari","Mengikut jadual")))))))))</f>
        <v>Majlis tidak aktif</v>
      </c>
    </row>
    <row r="77" spans="1:14" ht="30" customHeight="1">
      <c r="A77" s="3" t="s">
        <v>271</v>
      </c>
      <c r="B77" s="3" t="s">
        <v>246</v>
      </c>
      <c r="C77" s="6" t="s">
        <v>67</v>
      </c>
      <c r="D77" s="6" t="s">
        <v>259</v>
      </c>
      <c r="E77" s="6"/>
      <c r="F77" s="6" t="s">
        <v>88</v>
      </c>
      <c r="G77" s="6">
        <v>-7</v>
      </c>
      <c r="H77" s="8">
        <f>IF(OR(D77="",F77="",F77="manual",M77&lt;&gt;1),"",IFERROR(IF(OR(VLOOKUP(IF(B77="Selepas majlis","Selepas",C77),Tetapan!$A$6:$N$10,CHOOSE(MATCH(F77,{"majlis","jemputan","rsvp","katering"},0),3,9,11,10),FALSE)="",VLOOKUP(IF(B77="Selepas majlis","Selepas",C77),Tetapan!$A$6:$N$10,CHOOSE(MATCH(F77,{"majlis","jemputan","rsvp","katering"},0),3,9,11,10),FALSE)=0),"",VLOOKUP(IF(B77="Selepas majlis","Selepas",C77),Tetapan!$A$6:$N$10,CHOOSE(MATCH(F77,{"majlis","jemputan","rsvp","katering"},0),3,9,11,10),FALSE)+G77),""))</f>
        <v/>
      </c>
      <c r="I77" s="7"/>
      <c r="J77" s="8">
        <f>IF(OR(D77="",M77&lt;&gt;1),"",IF(I77&lt;&gt;"",I77,H77))</f>
        <v/>
      </c>
      <c r="K77" s="6" t="s">
        <v>89</v>
      </c>
      <c r="L77" s="6" t="s">
        <v>260</v>
      </c>
      <c r="M77" s="9">
        <f>IF(D77="","",IFERROR(IF(VLOOKUP(C77,Tetapan!$A$6:$C$9,2,FALSE)="Ya",1,0),0))</f>
        <v>0</v>
      </c>
      <c r="N77" s="9" t="str">
        <f>IF(D77="","",IF(COUNTIF(Majlis,C77)&lt;&gt;1,"Semak majlis",IF(M77&lt;&gt;1,"Majlis tidak aktif",IF(K77="Tidak berkaitan","Tidak berkaitan",IF(K77="Selesai","Selesai",IF(J77="","Isi tarikh",IF(NOT(ISNUMBER(J77)),"Semak tarikh",IF(J77&lt;TODAY(),"Lewat",IF(J77&lt;=TODAY()+7,"Dalam 7 hari","Mengikut jadual")))))))))</f>
        <v>Majlis tidak aktif</v>
      </c>
    </row>
    <row r="78" spans="1:14" ht="30" customHeight="1">
      <c r="A78" s="3" t="s">
        <v>272</v>
      </c>
      <c r="B78" s="3" t="s">
        <v>246</v>
      </c>
      <c r="C78" s="6" t="s">
        <v>67</v>
      </c>
      <c r="D78" s="6" t="s">
        <v>262</v>
      </c>
      <c r="E78" s="6"/>
      <c r="F78" s="6" t="s">
        <v>88</v>
      </c>
      <c r="G78" s="6">
        <v>-7</v>
      </c>
      <c r="H78" s="8">
        <f>IF(OR(D78="",F78="",F78="manual",M78&lt;&gt;1),"",IFERROR(IF(OR(VLOOKUP(IF(B78="Selepas majlis","Selepas",C78),Tetapan!$A$6:$N$10,CHOOSE(MATCH(F78,{"majlis","jemputan","rsvp","katering"},0),3,9,11,10),FALSE)="",VLOOKUP(IF(B78="Selepas majlis","Selepas",C78),Tetapan!$A$6:$N$10,CHOOSE(MATCH(F78,{"majlis","jemputan","rsvp","katering"},0),3,9,11,10),FALSE)=0),"",VLOOKUP(IF(B78="Selepas majlis","Selepas",C78),Tetapan!$A$6:$N$10,CHOOSE(MATCH(F78,{"majlis","jemputan","rsvp","katering"},0),3,9,11,10),FALSE)+G78),""))</f>
        <v/>
      </c>
      <c r="I78" s="7"/>
      <c r="J78" s="8">
        <f>IF(OR(D78="",M78&lt;&gt;1),"",IF(I78&lt;&gt;"",I78,H78))</f>
        <v/>
      </c>
      <c r="K78" s="6" t="s">
        <v>89</v>
      </c>
      <c r="L78" s="6" t="s">
        <v>263</v>
      </c>
      <c r="M78" s="9">
        <f>IF(D78="","",IFERROR(IF(VLOOKUP(C78,Tetapan!$A$6:$C$9,2,FALSE)="Ya",1,0),0))</f>
        <v>0</v>
      </c>
      <c r="N78" s="9" t="str">
        <f>IF(D78="","",IF(COUNTIF(Majlis,C78)&lt;&gt;1,"Semak majlis",IF(M78&lt;&gt;1,"Majlis tidak aktif",IF(K78="Tidak berkaitan","Tidak berkaitan",IF(K78="Selesai","Selesai",IF(J78="","Isi tarikh",IF(NOT(ISNUMBER(J78)),"Semak tarikh",IF(J78&lt;TODAY(),"Lewat",IF(J78&lt;=TODAY()+7,"Dalam 7 hari","Mengikut jadual")))))))))</f>
        <v>Majlis tidak aktif</v>
      </c>
    </row>
    <row r="79" spans="1:14" ht="30" customHeight="1">
      <c r="A79" s="3" t="s">
        <v>273</v>
      </c>
      <c r="B79" s="3" t="s">
        <v>246</v>
      </c>
      <c r="C79" s="6" t="s">
        <v>67</v>
      </c>
      <c r="D79" s="6" t="s">
        <v>265</v>
      </c>
      <c r="E79" s="6"/>
      <c r="F79" s="6" t="s">
        <v>88</v>
      </c>
      <c r="G79" s="6">
        <v>-2</v>
      </c>
      <c r="H79" s="8">
        <f>IF(OR(D79="",F79="",F79="manual",M79&lt;&gt;1),"",IFERROR(IF(OR(VLOOKUP(IF(B79="Selepas majlis","Selepas",C79),Tetapan!$A$6:$N$10,CHOOSE(MATCH(F79,{"majlis","jemputan","rsvp","katering"},0),3,9,11,10),FALSE)="",VLOOKUP(IF(B79="Selepas majlis","Selepas",C79),Tetapan!$A$6:$N$10,CHOOSE(MATCH(F79,{"majlis","jemputan","rsvp","katering"},0),3,9,11,10),FALSE)=0),"",VLOOKUP(IF(B79="Selepas majlis","Selepas",C79),Tetapan!$A$6:$N$10,CHOOSE(MATCH(F79,{"majlis","jemputan","rsvp","katering"},0),3,9,11,10),FALSE)+G79),""))</f>
        <v/>
      </c>
      <c r="I79" s="7"/>
      <c r="J79" s="8">
        <f>IF(OR(D79="",M79&lt;&gt;1),"",IF(I79&lt;&gt;"",I79,H79))</f>
        <v/>
      </c>
      <c r="K79" s="6" t="s">
        <v>89</v>
      </c>
      <c r="L79" s="6" t="s">
        <v>266</v>
      </c>
      <c r="M79" s="9">
        <f>IF(D79="","",IFERROR(IF(VLOOKUP(C79,Tetapan!$A$6:$C$9,2,FALSE)="Ya",1,0),0))</f>
        <v>0</v>
      </c>
      <c r="N79" s="9" t="str">
        <f>IF(D79="","",IF(COUNTIF(Majlis,C79)&lt;&gt;1,"Semak majlis",IF(M79&lt;&gt;1,"Majlis tidak aktif",IF(K79="Tidak berkaitan","Tidak berkaitan",IF(K79="Selesai","Selesai",IF(J79="","Isi tarikh",IF(NOT(ISNUMBER(J79)),"Semak tarikh",IF(J79&lt;TODAY(),"Lewat",IF(J79&lt;=TODAY()+7,"Dalam 7 hari","Mengikut jadual")))))))))</f>
        <v>Majlis tidak aktif</v>
      </c>
    </row>
    <row r="80" spans="1:14" ht="30" customHeight="1">
      <c r="A80" s="3" t="s">
        <v>274</v>
      </c>
      <c r="B80" s="3" t="s">
        <v>275</v>
      </c>
      <c r="C80" s="6" t="s">
        <v>66</v>
      </c>
      <c r="D80" s="6" t="s">
        <v>276</v>
      </c>
      <c r="E80" s="6"/>
      <c r="F80" s="6" t="s">
        <v>88</v>
      </c>
      <c r="G80" s="6">
        <v>0</v>
      </c>
      <c r="H80" s="8">
        <f>IF(OR(D80="",F80="",F80="manual",M80&lt;&gt;1),"",IFERROR(IF(OR(VLOOKUP(IF(B80="Selepas majlis","Selepas",C80),Tetapan!$A$6:$N$10,CHOOSE(MATCH(F80,{"majlis","jemputan","rsvp","katering"},0),3,9,11,10),FALSE)="",VLOOKUP(IF(B80="Selepas majlis","Selepas",C80),Tetapan!$A$6:$N$10,CHOOSE(MATCH(F80,{"majlis","jemputan","rsvp","katering"},0),3,9,11,10),FALSE)=0),"",VLOOKUP(IF(B80="Selepas majlis","Selepas",C80),Tetapan!$A$6:$N$10,CHOOSE(MATCH(F80,{"majlis","jemputan","rsvp","katering"},0),3,9,11,10),FALSE)+G80),""))</f>
        <v/>
      </c>
      <c r="I80" s="7"/>
      <c r="J80" s="8">
        <f>IF(OR(D80="",M80&lt;&gt;1),"",IF(I80&lt;&gt;"",I80,H80))</f>
        <v/>
      </c>
      <c r="K80" s="6" t="s">
        <v>89</v>
      </c>
      <c r="L80" s="6" t="s">
        <v>277</v>
      </c>
      <c r="M80" s="9">
        <f>IF(D80="","",IFERROR(IF(VLOOKUP(C80,Tetapan!$A$6:$C$9,2,FALSE)="Ya",1,0),0))</f>
        <v>1</v>
      </c>
      <c r="N80" s="9" t="str">
        <f>IF(D80="","",IF(COUNTIF(Majlis,C80)&lt;&gt;1,"Semak majlis",IF(M80&lt;&gt;1,"Majlis tidak aktif",IF(K80="Tidak berkaitan","Tidak berkaitan",IF(K80="Selesai","Selesai",IF(J80="","Isi tarikh",IF(NOT(ISNUMBER(J80)),"Semak tarikh",IF(J80&lt;TODAY(),"Lewat",IF(J80&lt;=TODAY()+7,"Dalam 7 hari","Mengikut jadual")))))))))</f>
        <v>Isi tarikh</v>
      </c>
    </row>
    <row r="81" spans="1:14" ht="30" customHeight="1">
      <c r="A81" s="3" t="s">
        <v>278</v>
      </c>
      <c r="B81" s="3" t="s">
        <v>275</v>
      </c>
      <c r="C81" s="6" t="s">
        <v>66</v>
      </c>
      <c r="D81" s="6" t="s">
        <v>279</v>
      </c>
      <c r="E81" s="6"/>
      <c r="F81" s="6" t="s">
        <v>88</v>
      </c>
      <c r="G81" s="6">
        <v>0</v>
      </c>
      <c r="H81" s="8">
        <f>IF(OR(D81="",F81="",F81="manual",M81&lt;&gt;1),"",IFERROR(IF(OR(VLOOKUP(IF(B81="Selepas majlis","Selepas",C81),Tetapan!$A$6:$N$10,CHOOSE(MATCH(F81,{"majlis","jemputan","rsvp","katering"},0),3,9,11,10),FALSE)="",VLOOKUP(IF(B81="Selepas majlis","Selepas",C81),Tetapan!$A$6:$N$10,CHOOSE(MATCH(F81,{"majlis","jemputan","rsvp","katering"},0),3,9,11,10),FALSE)=0),"",VLOOKUP(IF(B81="Selepas majlis","Selepas",C81),Tetapan!$A$6:$N$10,CHOOSE(MATCH(F81,{"majlis","jemputan","rsvp","katering"},0),3,9,11,10),FALSE)+G81),""))</f>
        <v/>
      </c>
      <c r="I81" s="7"/>
      <c r="J81" s="8">
        <f>IF(OR(D81="",M81&lt;&gt;1),"",IF(I81&lt;&gt;"",I81,H81))</f>
        <v/>
      </c>
      <c r="K81" s="6" t="s">
        <v>89</v>
      </c>
      <c r="L81" s="6" t="s">
        <v>280</v>
      </c>
      <c r="M81" s="9">
        <f>IF(D81="","",IFERROR(IF(VLOOKUP(C81,Tetapan!$A$6:$C$9,2,FALSE)="Ya",1,0),0))</f>
        <v>1</v>
      </c>
      <c r="N81" s="9" t="str">
        <f>IF(D81="","",IF(COUNTIF(Majlis,C81)&lt;&gt;1,"Semak majlis",IF(M81&lt;&gt;1,"Majlis tidak aktif",IF(K81="Tidak berkaitan","Tidak berkaitan",IF(K81="Selesai","Selesai",IF(J81="","Isi tarikh",IF(NOT(ISNUMBER(J81)),"Semak tarikh",IF(J81&lt;TODAY(),"Lewat",IF(J81&lt;=TODAY()+7,"Dalam 7 hari","Mengikut jadual")))))))))</f>
        <v>Isi tarikh</v>
      </c>
    </row>
    <row r="82" spans="1:14" ht="30" customHeight="1">
      <c r="A82" s="3" t="s">
        <v>281</v>
      </c>
      <c r="B82" s="3" t="s">
        <v>275</v>
      </c>
      <c r="C82" s="6" t="s">
        <v>66</v>
      </c>
      <c r="D82" s="6" t="s">
        <v>282</v>
      </c>
      <c r="E82" s="6"/>
      <c r="F82" s="6" t="s">
        <v>88</v>
      </c>
      <c r="G82" s="6">
        <v>0</v>
      </c>
      <c r="H82" s="8">
        <f>IF(OR(D82="",F82="",F82="manual",M82&lt;&gt;1),"",IFERROR(IF(OR(VLOOKUP(IF(B82="Selepas majlis","Selepas",C82),Tetapan!$A$6:$N$10,CHOOSE(MATCH(F82,{"majlis","jemputan","rsvp","katering"},0),3,9,11,10),FALSE)="",VLOOKUP(IF(B82="Selepas majlis","Selepas",C82),Tetapan!$A$6:$N$10,CHOOSE(MATCH(F82,{"majlis","jemputan","rsvp","katering"},0),3,9,11,10),FALSE)=0),"",VLOOKUP(IF(B82="Selepas majlis","Selepas",C82),Tetapan!$A$6:$N$10,CHOOSE(MATCH(F82,{"majlis","jemputan","rsvp","katering"},0),3,9,11,10),FALSE)+G82),""))</f>
        <v/>
      </c>
      <c r="I82" s="7"/>
      <c r="J82" s="8">
        <f>IF(OR(D82="",M82&lt;&gt;1),"",IF(I82&lt;&gt;"",I82,H82))</f>
        <v/>
      </c>
      <c r="K82" s="6" t="s">
        <v>89</v>
      </c>
      <c r="L82" s="6" t="s">
        <v>283</v>
      </c>
      <c r="M82" s="9">
        <f>IF(D82="","",IFERROR(IF(VLOOKUP(C82,Tetapan!$A$6:$C$9,2,FALSE)="Ya",1,0),0))</f>
        <v>1</v>
      </c>
      <c r="N82" s="9" t="str">
        <f>IF(D82="","",IF(COUNTIF(Majlis,C82)&lt;&gt;1,"Semak majlis",IF(M82&lt;&gt;1,"Majlis tidak aktif",IF(K82="Tidak berkaitan","Tidak berkaitan",IF(K82="Selesai","Selesai",IF(J82="","Isi tarikh",IF(NOT(ISNUMBER(J82)),"Semak tarikh",IF(J82&lt;TODAY(),"Lewat",IF(J82&lt;=TODAY()+7,"Dalam 7 hari","Mengikut jadual")))))))))</f>
        <v>Isi tarikh</v>
      </c>
    </row>
    <row r="83" spans="1:14" ht="30" customHeight="1">
      <c r="A83" s="3" t="s">
        <v>284</v>
      </c>
      <c r="B83" s="3" t="s">
        <v>275</v>
      </c>
      <c r="C83" s="6" t="s">
        <v>67</v>
      </c>
      <c r="D83" s="6" t="s">
        <v>276</v>
      </c>
      <c r="E83" s="6"/>
      <c r="F83" s="6" t="s">
        <v>88</v>
      </c>
      <c r="G83" s="6">
        <v>0</v>
      </c>
      <c r="H83" s="8">
        <f>IF(OR(D83="",F83="",F83="manual",M83&lt;&gt;1),"",IFERROR(IF(OR(VLOOKUP(IF(B83="Selepas majlis","Selepas",C83),Tetapan!$A$6:$N$10,CHOOSE(MATCH(F83,{"majlis","jemputan","rsvp","katering"},0),3,9,11,10),FALSE)="",VLOOKUP(IF(B83="Selepas majlis","Selepas",C83),Tetapan!$A$6:$N$10,CHOOSE(MATCH(F83,{"majlis","jemputan","rsvp","katering"},0),3,9,11,10),FALSE)=0),"",VLOOKUP(IF(B83="Selepas majlis","Selepas",C83),Tetapan!$A$6:$N$10,CHOOSE(MATCH(F83,{"majlis","jemputan","rsvp","katering"},0),3,9,11,10),FALSE)+G83),""))</f>
        <v/>
      </c>
      <c r="I83" s="7"/>
      <c r="J83" s="8">
        <f>IF(OR(D83="",M83&lt;&gt;1),"",IF(I83&lt;&gt;"",I83,H83))</f>
        <v/>
      </c>
      <c r="K83" s="6" t="s">
        <v>89</v>
      </c>
      <c r="L83" s="6" t="s">
        <v>277</v>
      </c>
      <c r="M83" s="9">
        <f>IF(D83="","",IFERROR(IF(VLOOKUP(C83,Tetapan!$A$6:$C$9,2,FALSE)="Ya",1,0),0))</f>
        <v>0</v>
      </c>
      <c r="N83" s="9" t="str">
        <f>IF(D83="","",IF(COUNTIF(Majlis,C83)&lt;&gt;1,"Semak majlis",IF(M83&lt;&gt;1,"Majlis tidak aktif",IF(K83="Tidak berkaitan","Tidak berkaitan",IF(K83="Selesai","Selesai",IF(J83="","Isi tarikh",IF(NOT(ISNUMBER(J83)),"Semak tarikh",IF(J83&lt;TODAY(),"Lewat",IF(J83&lt;=TODAY()+7,"Dalam 7 hari","Mengikut jadual")))))))))</f>
        <v>Majlis tidak aktif</v>
      </c>
    </row>
    <row r="84" spans="1:14" ht="30" customHeight="1">
      <c r="A84" s="3" t="s">
        <v>285</v>
      </c>
      <c r="B84" s="3" t="s">
        <v>275</v>
      </c>
      <c r="C84" s="6" t="s">
        <v>67</v>
      </c>
      <c r="D84" s="6" t="s">
        <v>279</v>
      </c>
      <c r="E84" s="6"/>
      <c r="F84" s="6" t="s">
        <v>88</v>
      </c>
      <c r="G84" s="6">
        <v>0</v>
      </c>
      <c r="H84" s="8">
        <f>IF(OR(D84="",F84="",F84="manual",M84&lt;&gt;1),"",IFERROR(IF(OR(VLOOKUP(IF(B84="Selepas majlis","Selepas",C84),Tetapan!$A$6:$N$10,CHOOSE(MATCH(F84,{"majlis","jemputan","rsvp","katering"},0),3,9,11,10),FALSE)="",VLOOKUP(IF(B84="Selepas majlis","Selepas",C84),Tetapan!$A$6:$N$10,CHOOSE(MATCH(F84,{"majlis","jemputan","rsvp","katering"},0),3,9,11,10),FALSE)=0),"",VLOOKUP(IF(B84="Selepas majlis","Selepas",C84),Tetapan!$A$6:$N$10,CHOOSE(MATCH(F84,{"majlis","jemputan","rsvp","katering"},0),3,9,11,10),FALSE)+G84),""))</f>
        <v/>
      </c>
      <c r="I84" s="7"/>
      <c r="J84" s="8">
        <f>IF(OR(D84="",M84&lt;&gt;1),"",IF(I84&lt;&gt;"",I84,H84))</f>
        <v/>
      </c>
      <c r="K84" s="6" t="s">
        <v>89</v>
      </c>
      <c r="L84" s="6" t="s">
        <v>280</v>
      </c>
      <c r="M84" s="9">
        <f>IF(D84="","",IFERROR(IF(VLOOKUP(C84,Tetapan!$A$6:$C$9,2,FALSE)="Ya",1,0),0))</f>
        <v>0</v>
      </c>
      <c r="N84" s="9" t="str">
        <f>IF(D84="","",IF(COUNTIF(Majlis,C84)&lt;&gt;1,"Semak majlis",IF(M84&lt;&gt;1,"Majlis tidak aktif",IF(K84="Tidak berkaitan","Tidak berkaitan",IF(K84="Selesai","Selesai",IF(J84="","Isi tarikh",IF(NOT(ISNUMBER(J84)),"Semak tarikh",IF(J84&lt;TODAY(),"Lewat",IF(J84&lt;=TODAY()+7,"Dalam 7 hari","Mengikut jadual")))))))))</f>
        <v>Majlis tidak aktif</v>
      </c>
    </row>
    <row r="85" spans="1:14" ht="30" customHeight="1">
      <c r="A85" s="3" t="s">
        <v>286</v>
      </c>
      <c r="B85" s="3" t="s">
        <v>275</v>
      </c>
      <c r="C85" s="6" t="s">
        <v>67</v>
      </c>
      <c r="D85" s="6" t="s">
        <v>282</v>
      </c>
      <c r="E85" s="6"/>
      <c r="F85" s="6" t="s">
        <v>88</v>
      </c>
      <c r="G85" s="6">
        <v>0</v>
      </c>
      <c r="H85" s="8">
        <f>IF(OR(D85="",F85="",F85="manual",M85&lt;&gt;1),"",IFERROR(IF(OR(VLOOKUP(IF(B85="Selepas majlis","Selepas",C85),Tetapan!$A$6:$N$10,CHOOSE(MATCH(F85,{"majlis","jemputan","rsvp","katering"},0),3,9,11,10),FALSE)="",VLOOKUP(IF(B85="Selepas majlis","Selepas",C85),Tetapan!$A$6:$N$10,CHOOSE(MATCH(F85,{"majlis","jemputan","rsvp","katering"},0),3,9,11,10),FALSE)=0),"",VLOOKUP(IF(B85="Selepas majlis","Selepas",C85),Tetapan!$A$6:$N$10,CHOOSE(MATCH(F85,{"majlis","jemputan","rsvp","katering"},0),3,9,11,10),FALSE)+G85),""))</f>
        <v/>
      </c>
      <c r="I85" s="7"/>
      <c r="J85" s="8">
        <f>IF(OR(D85="",M85&lt;&gt;1),"",IF(I85&lt;&gt;"",I85,H85))</f>
        <v/>
      </c>
      <c r="K85" s="6" t="s">
        <v>89</v>
      </c>
      <c r="L85" s="6" t="s">
        <v>283</v>
      </c>
      <c r="M85" s="9">
        <f>IF(D85="","",IFERROR(IF(VLOOKUP(C85,Tetapan!$A$6:$C$9,2,FALSE)="Ya",1,0),0))</f>
        <v>0</v>
      </c>
      <c r="N85" s="9" t="str">
        <f>IF(D85="","",IF(COUNTIF(Majlis,C85)&lt;&gt;1,"Semak majlis",IF(M85&lt;&gt;1,"Majlis tidak aktif",IF(K85="Tidak berkaitan","Tidak berkaitan",IF(K85="Selesai","Selesai",IF(J85="","Isi tarikh",IF(NOT(ISNUMBER(J85)),"Semak tarikh",IF(J85&lt;TODAY(),"Lewat",IF(J85&lt;=TODAY()+7,"Dalam 7 hari","Mengikut jadual")))))))))</f>
        <v>Majlis tidak aktif</v>
      </c>
    </row>
    <row r="86" spans="1:14" ht="30" customHeight="1">
      <c r="A86" s="3" t="s">
        <v>287</v>
      </c>
      <c r="B86" s="3" t="s">
        <v>288</v>
      </c>
      <c r="C86" s="6" t="s">
        <v>69</v>
      </c>
      <c r="D86" s="6" t="s">
        <v>289</v>
      </c>
      <c r="E86" s="6"/>
      <c r="F86" s="6" t="s">
        <v>88</v>
      </c>
      <c r="G86" s="6">
        <v>7</v>
      </c>
      <c r="H86" s="8">
        <f>IF(OR(D86="",F86="",F86="manual",M86&lt;&gt;1),"",IFERROR(IF(OR(VLOOKUP(IF(B86="Selepas majlis","Selepas",C86),Tetapan!$A$6:$N$10,CHOOSE(MATCH(F86,{"majlis","jemputan","rsvp","katering"},0),3,9,11,10),FALSE)="",VLOOKUP(IF(B86="Selepas majlis","Selepas",C86),Tetapan!$A$6:$N$10,CHOOSE(MATCH(F86,{"majlis","jemputan","rsvp","katering"},0),3,9,11,10),FALSE)=0),"",VLOOKUP(IF(B86="Selepas majlis","Selepas",C86),Tetapan!$A$6:$N$10,CHOOSE(MATCH(F86,{"majlis","jemputan","rsvp","katering"},0),3,9,11,10),FALSE)+G86),""))</f>
        <v/>
      </c>
      <c r="I86" s="7"/>
      <c r="J86" s="8">
        <f>IF(OR(D86="",M86&lt;&gt;1),"",IF(I86&lt;&gt;"",I86,H86))</f>
        <v/>
      </c>
      <c r="K86" s="6" t="s">
        <v>89</v>
      </c>
      <c r="L86" s="6" t="s">
        <v>290</v>
      </c>
      <c r="M86" s="9">
        <f>IF(D86="","",IFERROR(IF(VLOOKUP(C86,Tetapan!$A$6:$C$9,2,FALSE)="Ya",1,0),0))</f>
        <v>1</v>
      </c>
      <c r="N86" s="9" t="str">
        <f>IF(D86="","",IF(COUNTIF(Majlis,C86)&lt;&gt;1,"Semak majlis",IF(M86&lt;&gt;1,"Majlis tidak aktif",IF(K86="Tidak berkaitan","Tidak berkaitan",IF(K86="Selesai","Selesai",IF(J86="","Isi tarikh",IF(NOT(ISNUMBER(J86)),"Semak tarikh",IF(J86&lt;TODAY(),"Lewat",IF(J86&lt;=TODAY()+7,"Dalam 7 hari","Mengikut jadual")))))))))</f>
        <v>Isi tarikh</v>
      </c>
    </row>
    <row r="87" spans="1:14" ht="30" customHeight="1">
      <c r="A87" s="3" t="s">
        <v>291</v>
      </c>
      <c r="B87" s="3" t="s">
        <v>288</v>
      </c>
      <c r="C87" s="6" t="s">
        <v>69</v>
      </c>
      <c r="D87" s="6" t="s">
        <v>292</v>
      </c>
      <c r="E87" s="6"/>
      <c r="F87" s="6" t="s">
        <v>88</v>
      </c>
      <c r="G87" s="6">
        <v>3</v>
      </c>
      <c r="H87" s="8">
        <f>IF(OR(D87="",F87="",F87="manual",M87&lt;&gt;1),"",IFERROR(IF(OR(VLOOKUP(IF(B87="Selepas majlis","Selepas",C87),Tetapan!$A$6:$N$10,CHOOSE(MATCH(F87,{"majlis","jemputan","rsvp","katering"},0),3,9,11,10),FALSE)="",VLOOKUP(IF(B87="Selepas majlis","Selepas",C87),Tetapan!$A$6:$N$10,CHOOSE(MATCH(F87,{"majlis","jemputan","rsvp","katering"},0),3,9,11,10),FALSE)=0),"",VLOOKUP(IF(B87="Selepas majlis","Selepas",C87),Tetapan!$A$6:$N$10,CHOOSE(MATCH(F87,{"majlis","jemputan","rsvp","katering"},0),3,9,11,10),FALSE)+G87),""))</f>
        <v/>
      </c>
      <c r="I87" s="7"/>
      <c r="J87" s="8">
        <f>IF(OR(D87="",M87&lt;&gt;1),"",IF(I87&lt;&gt;"",I87,H87))</f>
        <v/>
      </c>
      <c r="K87" s="6" t="s">
        <v>89</v>
      </c>
      <c r="L87" s="6" t="s">
        <v>293</v>
      </c>
      <c r="M87" s="9">
        <f>IF(D87="","",IFERROR(IF(VLOOKUP(C87,Tetapan!$A$6:$C$9,2,FALSE)="Ya",1,0),0))</f>
        <v>1</v>
      </c>
      <c r="N87" s="9" t="str">
        <f>IF(D87="","",IF(COUNTIF(Majlis,C87)&lt;&gt;1,"Semak majlis",IF(M87&lt;&gt;1,"Majlis tidak aktif",IF(K87="Tidak berkaitan","Tidak berkaitan",IF(K87="Selesai","Selesai",IF(J87="","Isi tarikh",IF(NOT(ISNUMBER(J87)),"Semak tarikh",IF(J87&lt;TODAY(),"Lewat",IF(J87&lt;=TODAY()+7,"Dalam 7 hari","Mengikut jadual")))))))))</f>
        <v>Isi tarikh</v>
      </c>
    </row>
    <row r="88" spans="1:14" ht="30" customHeight="1">
      <c r="A88" s="3" t="s">
        <v>294</v>
      </c>
      <c r="B88" s="3" t="s">
        <v>288</v>
      </c>
      <c r="C88" s="6" t="s">
        <v>69</v>
      </c>
      <c r="D88" s="6" t="s">
        <v>295</v>
      </c>
      <c r="E88" s="6"/>
      <c r="F88" s="6" t="s">
        <v>88</v>
      </c>
      <c r="G88" s="6">
        <v>7</v>
      </c>
      <c r="H88" s="8">
        <f>IF(OR(D88="",F88="",F88="manual",M88&lt;&gt;1),"",IFERROR(IF(OR(VLOOKUP(IF(B88="Selepas majlis","Selepas",C88),Tetapan!$A$6:$N$10,CHOOSE(MATCH(F88,{"majlis","jemputan","rsvp","katering"},0),3,9,11,10),FALSE)="",VLOOKUP(IF(B88="Selepas majlis","Selepas",C88),Tetapan!$A$6:$N$10,CHOOSE(MATCH(F88,{"majlis","jemputan","rsvp","katering"},0),3,9,11,10),FALSE)=0),"",VLOOKUP(IF(B88="Selepas majlis","Selepas",C88),Tetapan!$A$6:$N$10,CHOOSE(MATCH(F88,{"majlis","jemputan","rsvp","katering"},0),3,9,11,10),FALSE)+G88),""))</f>
        <v/>
      </c>
      <c r="I88" s="7"/>
      <c r="J88" s="8">
        <f>IF(OR(D88="",M88&lt;&gt;1),"",IF(I88&lt;&gt;"",I88,H88))</f>
        <v/>
      </c>
      <c r="K88" s="6" t="s">
        <v>89</v>
      </c>
      <c r="L88" s="6" t="s">
        <v>296</v>
      </c>
      <c r="M88" s="9">
        <f>IF(D88="","",IFERROR(IF(VLOOKUP(C88,Tetapan!$A$6:$C$9,2,FALSE)="Ya",1,0),0))</f>
        <v>1</v>
      </c>
      <c r="N88" s="9" t="str">
        <f>IF(D88="","",IF(COUNTIF(Majlis,C88)&lt;&gt;1,"Semak majlis",IF(M88&lt;&gt;1,"Majlis tidak aktif",IF(K88="Tidak berkaitan","Tidak berkaitan",IF(K88="Selesai","Selesai",IF(J88="","Isi tarikh",IF(NOT(ISNUMBER(J88)),"Semak tarikh",IF(J88&lt;TODAY(),"Lewat",IF(J88&lt;=TODAY()+7,"Dalam 7 hari","Mengikut jadual")))))))))</f>
        <v>Isi tarikh</v>
      </c>
    </row>
    <row r="89" spans="1:14" ht="30" customHeight="1">
      <c r="A89" s="3" t="s">
        <v>297</v>
      </c>
      <c r="B89" s="3" t="s">
        <v>288</v>
      </c>
      <c r="C89" s="6" t="s">
        <v>69</v>
      </c>
      <c r="D89" s="6" t="s">
        <v>298</v>
      </c>
      <c r="E89" s="6"/>
      <c r="F89" s="6" t="s">
        <v>88</v>
      </c>
      <c r="G89" s="6">
        <v>14</v>
      </c>
      <c r="H89" s="8">
        <f>IF(OR(D89="",F89="",F89="manual",M89&lt;&gt;1),"",IFERROR(IF(OR(VLOOKUP(IF(B89="Selepas majlis","Selepas",C89),Tetapan!$A$6:$N$10,CHOOSE(MATCH(F89,{"majlis","jemputan","rsvp","katering"},0),3,9,11,10),FALSE)="",VLOOKUP(IF(B89="Selepas majlis","Selepas",C89),Tetapan!$A$6:$N$10,CHOOSE(MATCH(F89,{"majlis","jemputan","rsvp","katering"},0),3,9,11,10),FALSE)=0),"",VLOOKUP(IF(B89="Selepas majlis","Selepas",C89),Tetapan!$A$6:$N$10,CHOOSE(MATCH(F89,{"majlis","jemputan","rsvp","katering"},0),3,9,11,10),FALSE)+G89),""))</f>
        <v/>
      </c>
      <c r="I89" s="7"/>
      <c r="J89" s="8">
        <f>IF(OR(D89="",M89&lt;&gt;1),"",IF(I89&lt;&gt;"",I89,H89))</f>
        <v/>
      </c>
      <c r="K89" s="6" t="s">
        <v>89</v>
      </c>
      <c r="L89" s="6" t="s">
        <v>299</v>
      </c>
      <c r="M89" s="9">
        <f>IF(D89="","",IFERROR(IF(VLOOKUP(C89,Tetapan!$A$6:$C$9,2,FALSE)="Ya",1,0),0))</f>
        <v>1</v>
      </c>
      <c r="N89" s="9" t="str">
        <f>IF(D89="","",IF(COUNTIF(Majlis,C89)&lt;&gt;1,"Semak majlis",IF(M89&lt;&gt;1,"Majlis tidak aktif",IF(K89="Tidak berkaitan","Tidak berkaitan",IF(K89="Selesai","Selesai",IF(J89="","Isi tarikh",IF(NOT(ISNUMBER(J89)),"Semak tarikh",IF(J89&lt;TODAY(),"Lewat",IF(J89&lt;=TODAY()+7,"Dalam 7 hari","Mengikut jadual")))))))))</f>
        <v>Isi tarikh</v>
      </c>
    </row>
    <row r="90" spans="1:14" ht="30" customHeight="1">
      <c r="A90" s="3" t="s">
        <v>300</v>
      </c>
      <c r="B90" s="3" t="s">
        <v>288</v>
      </c>
      <c r="C90" s="6" t="s">
        <v>69</v>
      </c>
      <c r="D90" s="6" t="s">
        <v>301</v>
      </c>
      <c r="E90" s="6"/>
      <c r="F90" s="6" t="s">
        <v>88</v>
      </c>
      <c r="G90" s="6">
        <v>30</v>
      </c>
      <c r="H90" s="8">
        <f>IF(OR(D90="",F90="",F90="manual",M90&lt;&gt;1),"",IFERROR(IF(OR(VLOOKUP(IF(B90="Selepas majlis","Selepas",C90),Tetapan!$A$6:$N$10,CHOOSE(MATCH(F90,{"majlis","jemputan","rsvp","katering"},0),3,9,11,10),FALSE)="",VLOOKUP(IF(B90="Selepas majlis","Selepas",C90),Tetapan!$A$6:$N$10,CHOOSE(MATCH(F90,{"majlis","jemputan","rsvp","katering"},0),3,9,11,10),FALSE)=0),"",VLOOKUP(IF(B90="Selepas majlis","Selepas",C90),Tetapan!$A$6:$N$10,CHOOSE(MATCH(F90,{"majlis","jemputan","rsvp","katering"},0),3,9,11,10),FALSE)+G90),""))</f>
        <v/>
      </c>
      <c r="I90" s="7"/>
      <c r="J90" s="8">
        <f>IF(OR(D90="",M90&lt;&gt;1),"",IF(I90&lt;&gt;"",I90,H90))</f>
        <v/>
      </c>
      <c r="K90" s="6" t="s">
        <v>89</v>
      </c>
      <c r="L90" s="6" t="s">
        <v>302</v>
      </c>
      <c r="M90" s="9">
        <f>IF(D90="","",IFERROR(IF(VLOOKUP(C90,Tetapan!$A$6:$C$9,2,FALSE)="Ya",1,0),0))</f>
        <v>1</v>
      </c>
      <c r="N90" s="9" t="str">
        <f>IF(D90="","",IF(COUNTIF(Majlis,C90)&lt;&gt;1,"Semak majlis",IF(M90&lt;&gt;1,"Majlis tidak aktif",IF(K90="Tidak berkaitan","Tidak berkaitan",IF(K90="Selesai","Selesai",IF(J90="","Isi tarikh",IF(NOT(ISNUMBER(J90)),"Semak tarikh",IF(J90&lt;TODAY(),"Lewat",IF(J90&lt;=TODAY()+7,"Dalam 7 hari","Mengikut jadual")))))))))</f>
        <v>Isi tarikh</v>
      </c>
    </row>
    <row r="91" spans="1:14" ht="30" customHeight="1">
      <c r="A91" s="3" t="s">
        <v>303</v>
      </c>
      <c r="B91" s="3" t="s">
        <v>288</v>
      </c>
      <c r="C91" s="6" t="s">
        <v>69</v>
      </c>
      <c r="D91" s="6" t="s">
        <v>304</v>
      </c>
      <c r="E91" s="6"/>
      <c r="F91" s="6" t="s">
        <v>88</v>
      </c>
      <c r="G91" s="6">
        <v>30</v>
      </c>
      <c r="H91" s="8">
        <f>IF(OR(D91="",F91="",F91="manual",M91&lt;&gt;1),"",IFERROR(IF(OR(VLOOKUP(IF(B91="Selepas majlis","Selepas",C91),Tetapan!$A$6:$N$10,CHOOSE(MATCH(F91,{"majlis","jemputan","rsvp","katering"},0),3,9,11,10),FALSE)="",VLOOKUP(IF(B91="Selepas majlis","Selepas",C91),Tetapan!$A$6:$N$10,CHOOSE(MATCH(F91,{"majlis","jemputan","rsvp","katering"},0),3,9,11,10),FALSE)=0),"",VLOOKUP(IF(B91="Selepas majlis","Selepas",C91),Tetapan!$A$6:$N$10,CHOOSE(MATCH(F91,{"majlis","jemputan","rsvp","katering"},0),3,9,11,10),FALSE)+G91),""))</f>
        <v/>
      </c>
      <c r="I91" s="7"/>
      <c r="J91" s="8">
        <f>IF(OR(D91="",M91&lt;&gt;1),"",IF(I91&lt;&gt;"",I91,H91))</f>
        <v/>
      </c>
      <c r="K91" s="6" t="s">
        <v>89</v>
      </c>
      <c r="L91" s="6" t="s">
        <v>305</v>
      </c>
      <c r="M91" s="9">
        <f>IF(D91="","",IFERROR(IF(VLOOKUP(C91,Tetapan!$A$6:$C$9,2,FALSE)="Ya",1,0),0))</f>
        <v>1</v>
      </c>
      <c r="N91" s="9" t="str">
        <f>IF(D91="","",IF(COUNTIF(Majlis,C91)&lt;&gt;1,"Semak majlis",IF(M91&lt;&gt;1,"Majlis tidak aktif",IF(K91="Tidak berkaitan","Tidak berkaitan",IF(K91="Selesai","Selesai",IF(J91="","Isi tarikh",IF(NOT(ISNUMBER(J91)),"Semak tarikh",IF(J91&lt;TODAY(),"Lewat",IF(J91&lt;=TODAY()+7,"Dalam 7 hari","Mengikut jadual")))))))))</f>
        <v>Isi tarikh</v>
      </c>
    </row>
    <row r="92" spans="1:14" ht="30" customHeight="1">
      <c r="H92" s="8">
        <f>IF(OR(D92="",F92="",F92="manual",M92&lt;&gt;1),"",IFERROR(IF(OR(VLOOKUP(IF(B92="Selepas majlis","Selepas",C92),Tetapan!$A$6:$N$10,CHOOSE(MATCH(F92,{"majlis","jemputan","rsvp","katering"},0),3,9,11,10),FALSE)="",VLOOKUP(IF(B92="Selepas majlis","Selepas",C92),Tetapan!$A$6:$N$10,CHOOSE(MATCH(F92,{"majlis","jemputan","rsvp","katering"},0),3,9,11,10),FALSE)=0),"",VLOOKUP(IF(B92="Selepas majlis","Selepas",C92),Tetapan!$A$6:$N$10,CHOOSE(MATCH(F92,{"majlis","jemputan","rsvp","katering"},0),3,9,11,10),FALSE)+G92),""))</f>
        <v/>
      </c>
      <c r="J92" s="8">
        <f>IF(OR(D92="",M92&lt;&gt;1),"",IF(I92&lt;&gt;"",I92,H92))</f>
        <v/>
      </c>
      <c r="M92" s="9">
        <f>IF(D92="","",IFERROR(IF(VLOOKUP(C92,Tetapan!$A$6:$C$9,2,FALSE)="Ya",1,0),0))</f>
        <v/>
      </c>
      <c r="N92" s="9">
        <f>IF(D92="","",IF(COUNTIF(Majlis,C92)&lt;&gt;1,"Semak majlis",IF(M92&lt;&gt;1,"Majlis tidak aktif",IF(K92="Tidak berkaitan","Tidak berkaitan",IF(K92="Selesai","Selesai",IF(J92="","Isi tarikh",IF(NOT(ISNUMBER(J92)),"Semak tarikh",IF(J92&lt;TODAY(),"Lewat",IF(J92&lt;=TODAY()+7,"Dalam 7 hari","Mengikut jadual")))))))))</f>
        <v/>
      </c>
    </row>
    <row r="93" spans="1:14" ht="30" customHeight="1">
      <c r="H93" s="8">
        <f>IF(OR(D93="",F93="",F93="manual",M93&lt;&gt;1),"",IFERROR(IF(OR(VLOOKUP(IF(B93="Selepas majlis","Selepas",C93),Tetapan!$A$6:$N$10,CHOOSE(MATCH(F93,{"majlis","jemputan","rsvp","katering"},0),3,9,11,10),FALSE)="",VLOOKUP(IF(B93="Selepas majlis","Selepas",C93),Tetapan!$A$6:$N$10,CHOOSE(MATCH(F93,{"majlis","jemputan","rsvp","katering"},0),3,9,11,10),FALSE)=0),"",VLOOKUP(IF(B93="Selepas majlis","Selepas",C93),Tetapan!$A$6:$N$10,CHOOSE(MATCH(F93,{"majlis","jemputan","rsvp","katering"},0),3,9,11,10),FALSE)+G93),""))</f>
        <v/>
      </c>
      <c r="J93" s="8">
        <f>IF(OR(D93="",M93&lt;&gt;1),"",IF(I93&lt;&gt;"",I93,H93))</f>
        <v/>
      </c>
      <c r="M93" s="9">
        <f>IF(D93="","",IFERROR(IF(VLOOKUP(C93,Tetapan!$A$6:$C$9,2,FALSE)="Ya",1,0),0))</f>
        <v/>
      </c>
      <c r="N93" s="9">
        <f>IF(D93="","",IF(COUNTIF(Majlis,C93)&lt;&gt;1,"Semak majlis",IF(M93&lt;&gt;1,"Majlis tidak aktif",IF(K93="Tidak berkaitan","Tidak berkaitan",IF(K93="Selesai","Selesai",IF(J93="","Isi tarikh",IF(NOT(ISNUMBER(J93)),"Semak tarikh",IF(J93&lt;TODAY(),"Lewat",IF(J93&lt;=TODAY()+7,"Dalam 7 hari","Mengikut jadual")))))))))</f>
        <v/>
      </c>
    </row>
    <row r="94" spans="1:14" ht="30" customHeight="1">
      <c r="H94" s="8">
        <f>IF(OR(D94="",F94="",F94="manual",M94&lt;&gt;1),"",IFERROR(IF(OR(VLOOKUP(IF(B94="Selepas majlis","Selepas",C94),Tetapan!$A$6:$N$10,CHOOSE(MATCH(F94,{"majlis","jemputan","rsvp","katering"},0),3,9,11,10),FALSE)="",VLOOKUP(IF(B94="Selepas majlis","Selepas",C94),Tetapan!$A$6:$N$10,CHOOSE(MATCH(F94,{"majlis","jemputan","rsvp","katering"},0),3,9,11,10),FALSE)=0),"",VLOOKUP(IF(B94="Selepas majlis","Selepas",C94),Tetapan!$A$6:$N$10,CHOOSE(MATCH(F94,{"majlis","jemputan","rsvp","katering"},0),3,9,11,10),FALSE)+G94),""))</f>
        <v/>
      </c>
      <c r="J94" s="8">
        <f>IF(OR(D94="",M94&lt;&gt;1),"",IF(I94&lt;&gt;"",I94,H94))</f>
        <v/>
      </c>
      <c r="M94" s="9">
        <f>IF(D94="","",IFERROR(IF(VLOOKUP(C94,Tetapan!$A$6:$C$9,2,FALSE)="Ya",1,0),0))</f>
        <v/>
      </c>
      <c r="N94" s="9">
        <f>IF(D94="","",IF(COUNTIF(Majlis,C94)&lt;&gt;1,"Semak majlis",IF(M94&lt;&gt;1,"Majlis tidak aktif",IF(K94="Tidak berkaitan","Tidak berkaitan",IF(K94="Selesai","Selesai",IF(J94="","Isi tarikh",IF(NOT(ISNUMBER(J94)),"Semak tarikh",IF(J94&lt;TODAY(),"Lewat",IF(J94&lt;=TODAY()+7,"Dalam 7 hari","Mengikut jadual")))))))))</f>
        <v/>
      </c>
    </row>
    <row r="95" spans="1:14" ht="30" customHeight="1">
      <c r="H95" s="8">
        <f>IF(OR(D95="",F95="",F95="manual",M95&lt;&gt;1),"",IFERROR(IF(OR(VLOOKUP(IF(B95="Selepas majlis","Selepas",C95),Tetapan!$A$6:$N$10,CHOOSE(MATCH(F95,{"majlis","jemputan","rsvp","katering"},0),3,9,11,10),FALSE)="",VLOOKUP(IF(B95="Selepas majlis","Selepas",C95),Tetapan!$A$6:$N$10,CHOOSE(MATCH(F95,{"majlis","jemputan","rsvp","katering"},0),3,9,11,10),FALSE)=0),"",VLOOKUP(IF(B95="Selepas majlis","Selepas",C95),Tetapan!$A$6:$N$10,CHOOSE(MATCH(F95,{"majlis","jemputan","rsvp","katering"},0),3,9,11,10),FALSE)+G95),""))</f>
        <v/>
      </c>
      <c r="J95" s="8">
        <f>IF(OR(D95="",M95&lt;&gt;1),"",IF(I95&lt;&gt;"",I95,H95))</f>
        <v/>
      </c>
      <c r="M95" s="9">
        <f>IF(D95="","",IFERROR(IF(VLOOKUP(C95,Tetapan!$A$6:$C$9,2,FALSE)="Ya",1,0),0))</f>
        <v/>
      </c>
      <c r="N95" s="9">
        <f>IF(D95="","",IF(COUNTIF(Majlis,C95)&lt;&gt;1,"Semak majlis",IF(M95&lt;&gt;1,"Majlis tidak aktif",IF(K95="Tidak berkaitan","Tidak berkaitan",IF(K95="Selesai","Selesai",IF(J95="","Isi tarikh",IF(NOT(ISNUMBER(J95)),"Semak tarikh",IF(J95&lt;TODAY(),"Lewat",IF(J95&lt;=TODAY()+7,"Dalam 7 hari","Mengikut jadual")))))))))</f>
        <v/>
      </c>
    </row>
    <row r="96" spans="1:14" ht="30" customHeight="1">
      <c r="H96" s="8">
        <f>IF(OR(D96="",F96="",F96="manual",M96&lt;&gt;1),"",IFERROR(IF(OR(VLOOKUP(IF(B96="Selepas majlis","Selepas",C96),Tetapan!$A$6:$N$10,CHOOSE(MATCH(F96,{"majlis","jemputan","rsvp","katering"},0),3,9,11,10),FALSE)="",VLOOKUP(IF(B96="Selepas majlis","Selepas",C96),Tetapan!$A$6:$N$10,CHOOSE(MATCH(F96,{"majlis","jemputan","rsvp","katering"},0),3,9,11,10),FALSE)=0),"",VLOOKUP(IF(B96="Selepas majlis","Selepas",C96),Tetapan!$A$6:$N$10,CHOOSE(MATCH(F96,{"majlis","jemputan","rsvp","katering"},0),3,9,11,10),FALSE)+G96),""))</f>
        <v/>
      </c>
      <c r="J96" s="8">
        <f>IF(OR(D96="",M96&lt;&gt;1),"",IF(I96&lt;&gt;"",I96,H96))</f>
        <v/>
      </c>
      <c r="M96" s="9">
        <f>IF(D96="","",IFERROR(IF(VLOOKUP(C96,Tetapan!$A$6:$C$9,2,FALSE)="Ya",1,0),0))</f>
        <v/>
      </c>
      <c r="N96" s="9">
        <f>IF(D96="","",IF(COUNTIF(Majlis,C96)&lt;&gt;1,"Semak majlis",IF(M96&lt;&gt;1,"Majlis tidak aktif",IF(K96="Tidak berkaitan","Tidak berkaitan",IF(K96="Selesai","Selesai",IF(J96="","Isi tarikh",IF(NOT(ISNUMBER(J96)),"Semak tarikh",IF(J96&lt;TODAY(),"Lewat",IF(J96&lt;=TODAY()+7,"Dalam 7 hari","Mengikut jadual")))))))))</f>
        <v/>
      </c>
    </row>
    <row r="97" spans="8:14" ht="30" customHeight="1">
      <c r="H97" s="8">
        <f>IF(OR(D97="",F97="",F97="manual",M97&lt;&gt;1),"",IFERROR(IF(OR(VLOOKUP(IF(B97="Selepas majlis","Selepas",C97),Tetapan!$A$6:$N$10,CHOOSE(MATCH(F97,{"majlis","jemputan","rsvp","katering"},0),3,9,11,10),FALSE)="",VLOOKUP(IF(B97="Selepas majlis","Selepas",C97),Tetapan!$A$6:$N$10,CHOOSE(MATCH(F97,{"majlis","jemputan","rsvp","katering"},0),3,9,11,10),FALSE)=0),"",VLOOKUP(IF(B97="Selepas majlis","Selepas",C97),Tetapan!$A$6:$N$10,CHOOSE(MATCH(F97,{"majlis","jemputan","rsvp","katering"},0),3,9,11,10),FALSE)+G97),""))</f>
        <v/>
      </c>
      <c r="J97" s="8">
        <f>IF(OR(D97="",M97&lt;&gt;1),"",IF(I97&lt;&gt;"",I97,H97))</f>
        <v/>
      </c>
      <c r="M97" s="9">
        <f>IF(D97="","",IFERROR(IF(VLOOKUP(C97,Tetapan!$A$6:$C$9,2,FALSE)="Ya",1,0),0))</f>
        <v/>
      </c>
      <c r="N97" s="9">
        <f>IF(D97="","",IF(COUNTIF(Majlis,C97)&lt;&gt;1,"Semak majlis",IF(M97&lt;&gt;1,"Majlis tidak aktif",IF(K97="Tidak berkaitan","Tidak berkaitan",IF(K97="Selesai","Selesai",IF(J97="","Isi tarikh",IF(NOT(ISNUMBER(J97)),"Semak tarikh",IF(J97&lt;TODAY(),"Lewat",IF(J97&lt;=TODAY()+7,"Dalam 7 hari","Mengikut jadual")))))))))</f>
        <v/>
      </c>
    </row>
    <row r="98" spans="8:14" ht="30" customHeight="1">
      <c r="H98" s="8">
        <f>IF(OR(D98="",F98="",F98="manual",M98&lt;&gt;1),"",IFERROR(IF(OR(VLOOKUP(IF(B98="Selepas majlis","Selepas",C98),Tetapan!$A$6:$N$10,CHOOSE(MATCH(F98,{"majlis","jemputan","rsvp","katering"},0),3,9,11,10),FALSE)="",VLOOKUP(IF(B98="Selepas majlis","Selepas",C98),Tetapan!$A$6:$N$10,CHOOSE(MATCH(F98,{"majlis","jemputan","rsvp","katering"},0),3,9,11,10),FALSE)=0),"",VLOOKUP(IF(B98="Selepas majlis","Selepas",C98),Tetapan!$A$6:$N$10,CHOOSE(MATCH(F98,{"majlis","jemputan","rsvp","katering"},0),3,9,11,10),FALSE)+G98),""))</f>
        <v/>
      </c>
      <c r="J98" s="8">
        <f>IF(OR(D98="",M98&lt;&gt;1),"",IF(I98&lt;&gt;"",I98,H98))</f>
        <v/>
      </c>
      <c r="M98" s="9">
        <f>IF(D98="","",IFERROR(IF(VLOOKUP(C98,Tetapan!$A$6:$C$9,2,FALSE)="Ya",1,0),0))</f>
        <v/>
      </c>
      <c r="N98" s="9">
        <f>IF(D98="","",IF(COUNTIF(Majlis,C98)&lt;&gt;1,"Semak majlis",IF(M98&lt;&gt;1,"Majlis tidak aktif",IF(K98="Tidak berkaitan","Tidak berkaitan",IF(K98="Selesai","Selesai",IF(J98="","Isi tarikh",IF(NOT(ISNUMBER(J98)),"Semak tarikh",IF(J98&lt;TODAY(),"Lewat",IF(J98&lt;=TODAY()+7,"Dalam 7 hari","Mengikut jadual")))))))))</f>
        <v/>
      </c>
    </row>
    <row r="99" spans="8:14" ht="30" customHeight="1">
      <c r="H99" s="8">
        <f>IF(OR(D99="",F99="",F99="manual",M99&lt;&gt;1),"",IFERROR(IF(OR(VLOOKUP(IF(B99="Selepas majlis","Selepas",C99),Tetapan!$A$6:$N$10,CHOOSE(MATCH(F99,{"majlis","jemputan","rsvp","katering"},0),3,9,11,10),FALSE)="",VLOOKUP(IF(B99="Selepas majlis","Selepas",C99),Tetapan!$A$6:$N$10,CHOOSE(MATCH(F99,{"majlis","jemputan","rsvp","katering"},0),3,9,11,10),FALSE)=0),"",VLOOKUP(IF(B99="Selepas majlis","Selepas",C99),Tetapan!$A$6:$N$10,CHOOSE(MATCH(F99,{"majlis","jemputan","rsvp","katering"},0),3,9,11,10),FALSE)+G99),""))</f>
        <v/>
      </c>
      <c r="J99" s="8">
        <f>IF(OR(D99="",M99&lt;&gt;1),"",IF(I99&lt;&gt;"",I99,H99))</f>
        <v/>
      </c>
      <c r="M99" s="9">
        <f>IF(D99="","",IFERROR(IF(VLOOKUP(C99,Tetapan!$A$6:$C$9,2,FALSE)="Ya",1,0),0))</f>
        <v/>
      </c>
      <c r="N99" s="9">
        <f>IF(D99="","",IF(COUNTIF(Majlis,C99)&lt;&gt;1,"Semak majlis",IF(M99&lt;&gt;1,"Majlis tidak aktif",IF(K99="Tidak berkaitan","Tidak berkaitan",IF(K99="Selesai","Selesai",IF(J99="","Isi tarikh",IF(NOT(ISNUMBER(J99)),"Semak tarikh",IF(J99&lt;TODAY(),"Lewat",IF(J99&lt;=TODAY()+7,"Dalam 7 hari","Mengikut jadual")))))))))</f>
        <v/>
      </c>
    </row>
    <row r="100" spans="8:14" ht="30" customHeight="1">
      <c r="H100" s="8">
        <f>IF(OR(D100="",F100="",F100="manual",M100&lt;&gt;1),"",IFERROR(IF(OR(VLOOKUP(IF(B100="Selepas majlis","Selepas",C100),Tetapan!$A$6:$N$10,CHOOSE(MATCH(F100,{"majlis","jemputan","rsvp","katering"},0),3,9,11,10),FALSE)="",VLOOKUP(IF(B100="Selepas majlis","Selepas",C100),Tetapan!$A$6:$N$10,CHOOSE(MATCH(F100,{"majlis","jemputan","rsvp","katering"},0),3,9,11,10),FALSE)=0),"",VLOOKUP(IF(B100="Selepas majlis","Selepas",C100),Tetapan!$A$6:$N$10,CHOOSE(MATCH(F100,{"majlis","jemputan","rsvp","katering"},0),3,9,11,10),FALSE)+G100),""))</f>
        <v/>
      </c>
      <c r="J100" s="8">
        <f>IF(OR(D100="",M100&lt;&gt;1),"",IF(I100&lt;&gt;"",I100,H100))</f>
        <v/>
      </c>
      <c r="M100" s="9">
        <f>IF(D100="","",IFERROR(IF(VLOOKUP(C100,Tetapan!$A$6:$C$9,2,FALSE)="Ya",1,0),0))</f>
        <v/>
      </c>
      <c r="N100" s="9">
        <f>IF(D100="","",IF(COUNTIF(Majlis,C100)&lt;&gt;1,"Semak majlis",IF(M100&lt;&gt;1,"Majlis tidak aktif",IF(K100="Tidak berkaitan","Tidak berkaitan",IF(K100="Selesai","Selesai",IF(J100="","Isi tarikh",IF(NOT(ISNUMBER(J100)),"Semak tarikh",IF(J100&lt;TODAY(),"Lewat",IF(J100&lt;=TODAY()+7,"Dalam 7 hari","Mengikut jadual")))))))))</f>
        <v/>
      </c>
    </row>
    <row r="101" spans="8:14" ht="30" customHeight="1">
      <c r="H101" s="8">
        <f>IF(OR(D101="",F101="",F101="manual",M101&lt;&gt;1),"",IFERROR(IF(OR(VLOOKUP(IF(B101="Selepas majlis","Selepas",C101),Tetapan!$A$6:$N$10,CHOOSE(MATCH(F101,{"majlis","jemputan","rsvp","katering"},0),3,9,11,10),FALSE)="",VLOOKUP(IF(B101="Selepas majlis","Selepas",C101),Tetapan!$A$6:$N$10,CHOOSE(MATCH(F101,{"majlis","jemputan","rsvp","katering"},0),3,9,11,10),FALSE)=0),"",VLOOKUP(IF(B101="Selepas majlis","Selepas",C101),Tetapan!$A$6:$N$10,CHOOSE(MATCH(F101,{"majlis","jemputan","rsvp","katering"},0),3,9,11,10),FALSE)+G101),""))</f>
        <v/>
      </c>
      <c r="J101" s="8">
        <f>IF(OR(D101="",M101&lt;&gt;1),"",IF(I101&lt;&gt;"",I101,H101))</f>
        <v/>
      </c>
      <c r="M101" s="9">
        <f>IF(D101="","",IFERROR(IF(VLOOKUP(C101,Tetapan!$A$6:$C$9,2,FALSE)="Ya",1,0),0))</f>
        <v/>
      </c>
      <c r="N101" s="9">
        <f>IF(D101="","",IF(COUNTIF(Majlis,C101)&lt;&gt;1,"Semak majlis",IF(M101&lt;&gt;1,"Majlis tidak aktif",IF(K101="Tidak berkaitan","Tidak berkaitan",IF(K101="Selesai","Selesai",IF(J101="","Isi tarikh",IF(NOT(ISNUMBER(J101)),"Semak tarikh",IF(J101&lt;TODAY(),"Lewat",IF(J101&lt;=TODAY()+7,"Dalam 7 hari","Mengikut jadual")))))))))</f>
        <v/>
      </c>
    </row>
    <row r="102" spans="8:14" ht="30" customHeight="1">
      <c r="H102" s="8">
        <f>IF(OR(D102="",F102="",F102="manual",M102&lt;&gt;1),"",IFERROR(IF(OR(VLOOKUP(IF(B102="Selepas majlis","Selepas",C102),Tetapan!$A$6:$N$10,CHOOSE(MATCH(F102,{"majlis","jemputan","rsvp","katering"},0),3,9,11,10),FALSE)="",VLOOKUP(IF(B102="Selepas majlis","Selepas",C102),Tetapan!$A$6:$N$10,CHOOSE(MATCH(F102,{"majlis","jemputan","rsvp","katering"},0),3,9,11,10),FALSE)=0),"",VLOOKUP(IF(B102="Selepas majlis","Selepas",C102),Tetapan!$A$6:$N$10,CHOOSE(MATCH(F102,{"majlis","jemputan","rsvp","katering"},0),3,9,11,10),FALSE)+G102),""))</f>
        <v/>
      </c>
      <c r="J102" s="8">
        <f>IF(OR(D102="",M102&lt;&gt;1),"",IF(I102&lt;&gt;"",I102,H102))</f>
        <v/>
      </c>
      <c r="M102" s="9">
        <f>IF(D102="","",IFERROR(IF(VLOOKUP(C102,Tetapan!$A$6:$C$9,2,FALSE)="Ya",1,0),0))</f>
        <v/>
      </c>
      <c r="N102" s="9">
        <f>IF(D102="","",IF(COUNTIF(Majlis,C102)&lt;&gt;1,"Semak majlis",IF(M102&lt;&gt;1,"Majlis tidak aktif",IF(K102="Tidak berkaitan","Tidak berkaitan",IF(K102="Selesai","Selesai",IF(J102="","Isi tarikh",IF(NOT(ISNUMBER(J102)),"Semak tarikh",IF(J102&lt;TODAY(),"Lewat",IF(J102&lt;=TODAY()+7,"Dalam 7 hari","Mengikut jadual")))))))))</f>
        <v/>
      </c>
    </row>
    <row r="103" spans="8:14" ht="30" customHeight="1">
      <c r="H103" s="8">
        <f>IF(OR(D103="",F103="",F103="manual",M103&lt;&gt;1),"",IFERROR(IF(OR(VLOOKUP(IF(B103="Selepas majlis","Selepas",C103),Tetapan!$A$6:$N$10,CHOOSE(MATCH(F103,{"majlis","jemputan","rsvp","katering"},0),3,9,11,10),FALSE)="",VLOOKUP(IF(B103="Selepas majlis","Selepas",C103),Tetapan!$A$6:$N$10,CHOOSE(MATCH(F103,{"majlis","jemputan","rsvp","katering"},0),3,9,11,10),FALSE)=0),"",VLOOKUP(IF(B103="Selepas majlis","Selepas",C103),Tetapan!$A$6:$N$10,CHOOSE(MATCH(F103,{"majlis","jemputan","rsvp","katering"},0),3,9,11,10),FALSE)+G103),""))</f>
        <v/>
      </c>
      <c r="J103" s="8">
        <f>IF(OR(D103="",M103&lt;&gt;1),"",IF(I103&lt;&gt;"",I103,H103))</f>
        <v/>
      </c>
      <c r="M103" s="9">
        <f>IF(D103="","",IFERROR(IF(VLOOKUP(C103,Tetapan!$A$6:$C$9,2,FALSE)="Ya",1,0),0))</f>
        <v/>
      </c>
      <c r="N103" s="9">
        <f>IF(D103="","",IF(COUNTIF(Majlis,C103)&lt;&gt;1,"Semak majlis",IF(M103&lt;&gt;1,"Majlis tidak aktif",IF(K103="Tidak berkaitan","Tidak berkaitan",IF(K103="Selesai","Selesai",IF(J103="","Isi tarikh",IF(NOT(ISNUMBER(J103)),"Semak tarikh",IF(J103&lt;TODAY(),"Lewat",IF(J103&lt;=TODAY()+7,"Dalam 7 hari","Mengikut jadual")))))))))</f>
        <v/>
      </c>
    </row>
    <row r="104" spans="8:14" ht="30" customHeight="1">
      <c r="H104" s="8">
        <f>IF(OR(D104="",F104="",F104="manual",M104&lt;&gt;1),"",IFERROR(IF(OR(VLOOKUP(IF(B104="Selepas majlis","Selepas",C104),Tetapan!$A$6:$N$10,CHOOSE(MATCH(F104,{"majlis","jemputan","rsvp","katering"},0),3,9,11,10),FALSE)="",VLOOKUP(IF(B104="Selepas majlis","Selepas",C104),Tetapan!$A$6:$N$10,CHOOSE(MATCH(F104,{"majlis","jemputan","rsvp","katering"},0),3,9,11,10),FALSE)=0),"",VLOOKUP(IF(B104="Selepas majlis","Selepas",C104),Tetapan!$A$6:$N$10,CHOOSE(MATCH(F104,{"majlis","jemputan","rsvp","katering"},0),3,9,11,10),FALSE)+G104),""))</f>
        <v/>
      </c>
      <c r="J104" s="8">
        <f>IF(OR(D104="",M104&lt;&gt;1),"",IF(I104&lt;&gt;"",I104,H104))</f>
        <v/>
      </c>
      <c r="M104" s="9">
        <f>IF(D104="","",IFERROR(IF(VLOOKUP(C104,Tetapan!$A$6:$C$9,2,FALSE)="Ya",1,0),0))</f>
        <v/>
      </c>
      <c r="N104" s="9">
        <f>IF(D104="","",IF(COUNTIF(Majlis,C104)&lt;&gt;1,"Semak majlis",IF(M104&lt;&gt;1,"Majlis tidak aktif",IF(K104="Tidak berkaitan","Tidak berkaitan",IF(K104="Selesai","Selesai",IF(J104="","Isi tarikh",IF(NOT(ISNUMBER(J104)),"Semak tarikh",IF(J104&lt;TODAY(),"Lewat",IF(J104&lt;=TODAY()+7,"Dalam 7 hari","Mengikut jadual")))))))))</f>
        <v/>
      </c>
    </row>
    <row r="105" spans="8:14" ht="30" customHeight="1">
      <c r="H105" s="8">
        <f>IF(OR(D105="",F105="",F105="manual",M105&lt;&gt;1),"",IFERROR(IF(OR(VLOOKUP(IF(B105="Selepas majlis","Selepas",C105),Tetapan!$A$6:$N$10,CHOOSE(MATCH(F105,{"majlis","jemputan","rsvp","katering"},0),3,9,11,10),FALSE)="",VLOOKUP(IF(B105="Selepas majlis","Selepas",C105),Tetapan!$A$6:$N$10,CHOOSE(MATCH(F105,{"majlis","jemputan","rsvp","katering"},0),3,9,11,10),FALSE)=0),"",VLOOKUP(IF(B105="Selepas majlis","Selepas",C105),Tetapan!$A$6:$N$10,CHOOSE(MATCH(F105,{"majlis","jemputan","rsvp","katering"},0),3,9,11,10),FALSE)+G105),""))</f>
        <v/>
      </c>
      <c r="J105" s="8">
        <f>IF(OR(D105="",M105&lt;&gt;1),"",IF(I105&lt;&gt;"",I105,H105))</f>
        <v/>
      </c>
      <c r="M105" s="9">
        <f>IF(D105="","",IFERROR(IF(VLOOKUP(C105,Tetapan!$A$6:$C$9,2,FALSE)="Ya",1,0),0))</f>
        <v/>
      </c>
      <c r="N105" s="9">
        <f>IF(D105="","",IF(COUNTIF(Majlis,C105)&lt;&gt;1,"Semak majlis",IF(M105&lt;&gt;1,"Majlis tidak aktif",IF(K105="Tidak berkaitan","Tidak berkaitan",IF(K105="Selesai","Selesai",IF(J105="","Isi tarikh",IF(NOT(ISNUMBER(J105)),"Semak tarikh",IF(J105&lt;TODAY(),"Lewat",IF(J105&lt;=TODAY()+7,"Dalam 7 hari","Mengikut jadual")))))))))</f>
        <v/>
      </c>
    </row>
    <row r="106" spans="8:14" ht="30" customHeight="1">
      <c r="H106" s="8">
        <f>IF(OR(D106="",F106="",F106="manual",M106&lt;&gt;1),"",IFERROR(IF(OR(VLOOKUP(IF(B106="Selepas majlis","Selepas",C106),Tetapan!$A$6:$N$10,CHOOSE(MATCH(F106,{"majlis","jemputan","rsvp","katering"},0),3,9,11,10),FALSE)="",VLOOKUP(IF(B106="Selepas majlis","Selepas",C106),Tetapan!$A$6:$N$10,CHOOSE(MATCH(F106,{"majlis","jemputan","rsvp","katering"},0),3,9,11,10),FALSE)=0),"",VLOOKUP(IF(B106="Selepas majlis","Selepas",C106),Tetapan!$A$6:$N$10,CHOOSE(MATCH(F106,{"majlis","jemputan","rsvp","katering"},0),3,9,11,10),FALSE)+G106),""))</f>
        <v/>
      </c>
      <c r="J106" s="8">
        <f>IF(OR(D106="",M106&lt;&gt;1),"",IF(I106&lt;&gt;"",I106,H106))</f>
        <v/>
      </c>
      <c r="M106" s="9">
        <f>IF(D106="","",IFERROR(IF(VLOOKUP(C106,Tetapan!$A$6:$C$9,2,FALSE)="Ya",1,0),0))</f>
        <v/>
      </c>
      <c r="N106" s="9">
        <f>IF(D106="","",IF(COUNTIF(Majlis,C106)&lt;&gt;1,"Semak majlis",IF(M106&lt;&gt;1,"Majlis tidak aktif",IF(K106="Tidak berkaitan","Tidak berkaitan",IF(K106="Selesai","Selesai",IF(J106="","Isi tarikh",IF(NOT(ISNUMBER(J106)),"Semak tarikh",IF(J106&lt;TODAY(),"Lewat",IF(J106&lt;=TODAY()+7,"Dalam 7 hari","Mengikut jadual")))))))))</f>
        <v/>
      </c>
    </row>
    <row r="107" spans="8:14" ht="30" customHeight="1">
      <c r="H107" s="8">
        <f>IF(OR(D107="",F107="",F107="manual",M107&lt;&gt;1),"",IFERROR(IF(OR(VLOOKUP(IF(B107="Selepas majlis","Selepas",C107),Tetapan!$A$6:$N$10,CHOOSE(MATCH(F107,{"majlis","jemputan","rsvp","katering"},0),3,9,11,10),FALSE)="",VLOOKUP(IF(B107="Selepas majlis","Selepas",C107),Tetapan!$A$6:$N$10,CHOOSE(MATCH(F107,{"majlis","jemputan","rsvp","katering"},0),3,9,11,10),FALSE)=0),"",VLOOKUP(IF(B107="Selepas majlis","Selepas",C107),Tetapan!$A$6:$N$10,CHOOSE(MATCH(F107,{"majlis","jemputan","rsvp","katering"},0),3,9,11,10),FALSE)+G107),""))</f>
        <v/>
      </c>
      <c r="J107" s="8">
        <f>IF(OR(D107="",M107&lt;&gt;1),"",IF(I107&lt;&gt;"",I107,H107))</f>
        <v/>
      </c>
      <c r="M107" s="9">
        <f>IF(D107="","",IFERROR(IF(VLOOKUP(C107,Tetapan!$A$6:$C$9,2,FALSE)="Ya",1,0),0))</f>
        <v/>
      </c>
      <c r="N107" s="9">
        <f>IF(D107="","",IF(COUNTIF(Majlis,C107)&lt;&gt;1,"Semak majlis",IF(M107&lt;&gt;1,"Majlis tidak aktif",IF(K107="Tidak berkaitan","Tidak berkaitan",IF(K107="Selesai","Selesai",IF(J107="","Isi tarikh",IF(NOT(ISNUMBER(J107)),"Semak tarikh",IF(J107&lt;TODAY(),"Lewat",IF(J107&lt;=TODAY()+7,"Dalam 7 hari","Mengikut jadual")))))))))</f>
        <v/>
      </c>
    </row>
    <row r="108" spans="8:14" ht="30" customHeight="1">
      <c r="H108" s="8">
        <f>IF(OR(D108="",F108="",F108="manual",M108&lt;&gt;1),"",IFERROR(IF(OR(VLOOKUP(IF(B108="Selepas majlis","Selepas",C108),Tetapan!$A$6:$N$10,CHOOSE(MATCH(F108,{"majlis","jemputan","rsvp","katering"},0),3,9,11,10),FALSE)="",VLOOKUP(IF(B108="Selepas majlis","Selepas",C108),Tetapan!$A$6:$N$10,CHOOSE(MATCH(F108,{"majlis","jemputan","rsvp","katering"},0),3,9,11,10),FALSE)=0),"",VLOOKUP(IF(B108="Selepas majlis","Selepas",C108),Tetapan!$A$6:$N$10,CHOOSE(MATCH(F108,{"majlis","jemputan","rsvp","katering"},0),3,9,11,10),FALSE)+G108),""))</f>
        <v/>
      </c>
      <c r="J108" s="8">
        <f>IF(OR(D108="",M108&lt;&gt;1),"",IF(I108&lt;&gt;"",I108,H108))</f>
        <v/>
      </c>
      <c r="M108" s="9">
        <f>IF(D108="","",IFERROR(IF(VLOOKUP(C108,Tetapan!$A$6:$C$9,2,FALSE)="Ya",1,0),0))</f>
        <v/>
      </c>
      <c r="N108" s="9">
        <f>IF(D108="","",IF(COUNTIF(Majlis,C108)&lt;&gt;1,"Semak majlis",IF(M108&lt;&gt;1,"Majlis tidak aktif",IF(K108="Tidak berkaitan","Tidak berkaitan",IF(K108="Selesai","Selesai",IF(J108="","Isi tarikh",IF(NOT(ISNUMBER(J108)),"Semak tarikh",IF(J108&lt;TODAY(),"Lewat",IF(J108&lt;=TODAY()+7,"Dalam 7 hari","Mengikut jadual")))))))))</f>
        <v/>
      </c>
    </row>
    <row r="109" spans="8:14" ht="30" customHeight="1">
      <c r="H109" s="8">
        <f>IF(OR(D109="",F109="",F109="manual",M109&lt;&gt;1),"",IFERROR(IF(OR(VLOOKUP(IF(B109="Selepas majlis","Selepas",C109),Tetapan!$A$6:$N$10,CHOOSE(MATCH(F109,{"majlis","jemputan","rsvp","katering"},0),3,9,11,10),FALSE)="",VLOOKUP(IF(B109="Selepas majlis","Selepas",C109),Tetapan!$A$6:$N$10,CHOOSE(MATCH(F109,{"majlis","jemputan","rsvp","katering"},0),3,9,11,10),FALSE)=0),"",VLOOKUP(IF(B109="Selepas majlis","Selepas",C109),Tetapan!$A$6:$N$10,CHOOSE(MATCH(F109,{"majlis","jemputan","rsvp","katering"},0),3,9,11,10),FALSE)+G109),""))</f>
        <v/>
      </c>
      <c r="J109" s="8">
        <f>IF(OR(D109="",M109&lt;&gt;1),"",IF(I109&lt;&gt;"",I109,H109))</f>
        <v/>
      </c>
      <c r="M109" s="9">
        <f>IF(D109="","",IFERROR(IF(VLOOKUP(C109,Tetapan!$A$6:$C$9,2,FALSE)="Ya",1,0),0))</f>
        <v/>
      </c>
      <c r="N109" s="9">
        <f>IF(D109="","",IF(COUNTIF(Majlis,C109)&lt;&gt;1,"Semak majlis",IF(M109&lt;&gt;1,"Majlis tidak aktif",IF(K109="Tidak berkaitan","Tidak berkaitan",IF(K109="Selesai","Selesai",IF(J109="","Isi tarikh",IF(NOT(ISNUMBER(J109)),"Semak tarikh",IF(J109&lt;TODAY(),"Lewat",IF(J109&lt;=TODAY()+7,"Dalam 7 hari","Mengikut jadual")))))))))</f>
        <v/>
      </c>
    </row>
    <row r="110" spans="8:14" ht="30" customHeight="1">
      <c r="H110" s="8">
        <f>IF(OR(D110="",F110="",F110="manual",M110&lt;&gt;1),"",IFERROR(IF(OR(VLOOKUP(IF(B110="Selepas majlis","Selepas",C110),Tetapan!$A$6:$N$10,CHOOSE(MATCH(F110,{"majlis","jemputan","rsvp","katering"},0),3,9,11,10),FALSE)="",VLOOKUP(IF(B110="Selepas majlis","Selepas",C110),Tetapan!$A$6:$N$10,CHOOSE(MATCH(F110,{"majlis","jemputan","rsvp","katering"},0),3,9,11,10),FALSE)=0),"",VLOOKUP(IF(B110="Selepas majlis","Selepas",C110),Tetapan!$A$6:$N$10,CHOOSE(MATCH(F110,{"majlis","jemputan","rsvp","katering"},0),3,9,11,10),FALSE)+G110),""))</f>
        <v/>
      </c>
      <c r="J110" s="8">
        <f>IF(OR(D110="",M110&lt;&gt;1),"",IF(I110&lt;&gt;"",I110,H110))</f>
        <v/>
      </c>
      <c r="M110" s="9">
        <f>IF(D110="","",IFERROR(IF(VLOOKUP(C110,Tetapan!$A$6:$C$9,2,FALSE)="Ya",1,0),0))</f>
        <v/>
      </c>
      <c r="N110" s="9">
        <f>IF(D110="","",IF(COUNTIF(Majlis,C110)&lt;&gt;1,"Semak majlis",IF(M110&lt;&gt;1,"Majlis tidak aktif",IF(K110="Tidak berkaitan","Tidak berkaitan",IF(K110="Selesai","Selesai",IF(J110="","Isi tarikh",IF(NOT(ISNUMBER(J110)),"Semak tarikh",IF(J110&lt;TODAY(),"Lewat",IF(J110&lt;=TODAY()+7,"Dalam 7 hari","Mengikut jadual")))))))))</f>
        <v/>
      </c>
    </row>
    <row r="111" spans="8:14" ht="30" customHeight="1">
      <c r="H111" s="8">
        <f>IF(OR(D111="",F111="",F111="manual",M111&lt;&gt;1),"",IFERROR(IF(OR(VLOOKUP(IF(B111="Selepas majlis","Selepas",C111),Tetapan!$A$6:$N$10,CHOOSE(MATCH(F111,{"majlis","jemputan","rsvp","katering"},0),3,9,11,10),FALSE)="",VLOOKUP(IF(B111="Selepas majlis","Selepas",C111),Tetapan!$A$6:$N$10,CHOOSE(MATCH(F111,{"majlis","jemputan","rsvp","katering"},0),3,9,11,10),FALSE)=0),"",VLOOKUP(IF(B111="Selepas majlis","Selepas",C111),Tetapan!$A$6:$N$10,CHOOSE(MATCH(F111,{"majlis","jemputan","rsvp","katering"},0),3,9,11,10),FALSE)+G111),""))</f>
        <v/>
      </c>
      <c r="J111" s="8">
        <f>IF(OR(D111="",M111&lt;&gt;1),"",IF(I111&lt;&gt;"",I111,H111))</f>
        <v/>
      </c>
      <c r="M111" s="9">
        <f>IF(D111="","",IFERROR(IF(VLOOKUP(C111,Tetapan!$A$6:$C$9,2,FALSE)="Ya",1,0),0))</f>
        <v/>
      </c>
      <c r="N111" s="9">
        <f>IF(D111="","",IF(COUNTIF(Majlis,C111)&lt;&gt;1,"Semak majlis",IF(M111&lt;&gt;1,"Majlis tidak aktif",IF(K111="Tidak berkaitan","Tidak berkaitan",IF(K111="Selesai","Selesai",IF(J111="","Isi tarikh",IF(NOT(ISNUMBER(J111)),"Semak tarikh",IF(J111&lt;TODAY(),"Lewat",IF(J111&lt;=TODAY()+7,"Dalam 7 hari","Mengikut jadual")))))))))</f>
        <v/>
      </c>
    </row>
    <row r="112" spans="8:14" ht="30" customHeight="1">
      <c r="H112" s="8">
        <f>IF(OR(D112="",F112="",F112="manual",M112&lt;&gt;1),"",IFERROR(IF(OR(VLOOKUP(IF(B112="Selepas majlis","Selepas",C112),Tetapan!$A$6:$N$10,CHOOSE(MATCH(F112,{"majlis","jemputan","rsvp","katering"},0),3,9,11,10),FALSE)="",VLOOKUP(IF(B112="Selepas majlis","Selepas",C112),Tetapan!$A$6:$N$10,CHOOSE(MATCH(F112,{"majlis","jemputan","rsvp","katering"},0),3,9,11,10),FALSE)=0),"",VLOOKUP(IF(B112="Selepas majlis","Selepas",C112),Tetapan!$A$6:$N$10,CHOOSE(MATCH(F112,{"majlis","jemputan","rsvp","katering"},0),3,9,11,10),FALSE)+G112),""))</f>
        <v/>
      </c>
      <c r="J112" s="8">
        <f>IF(OR(D112="",M112&lt;&gt;1),"",IF(I112&lt;&gt;"",I112,H112))</f>
        <v/>
      </c>
      <c r="M112" s="9">
        <f>IF(D112="","",IFERROR(IF(VLOOKUP(C112,Tetapan!$A$6:$C$9,2,FALSE)="Ya",1,0),0))</f>
        <v/>
      </c>
      <c r="N112" s="9">
        <f>IF(D112="","",IF(COUNTIF(Majlis,C112)&lt;&gt;1,"Semak majlis",IF(M112&lt;&gt;1,"Majlis tidak aktif",IF(K112="Tidak berkaitan","Tidak berkaitan",IF(K112="Selesai","Selesai",IF(J112="","Isi tarikh",IF(NOT(ISNUMBER(J112)),"Semak tarikh",IF(J112&lt;TODAY(),"Lewat",IF(J112&lt;=TODAY()+7,"Dalam 7 hari","Mengikut jadual")))))))))</f>
        <v/>
      </c>
    </row>
    <row r="113" spans="8:14" ht="30" customHeight="1">
      <c r="H113" s="8">
        <f>IF(OR(D113="",F113="",F113="manual",M113&lt;&gt;1),"",IFERROR(IF(OR(VLOOKUP(IF(B113="Selepas majlis","Selepas",C113),Tetapan!$A$6:$N$10,CHOOSE(MATCH(F113,{"majlis","jemputan","rsvp","katering"},0),3,9,11,10),FALSE)="",VLOOKUP(IF(B113="Selepas majlis","Selepas",C113),Tetapan!$A$6:$N$10,CHOOSE(MATCH(F113,{"majlis","jemputan","rsvp","katering"},0),3,9,11,10),FALSE)=0),"",VLOOKUP(IF(B113="Selepas majlis","Selepas",C113),Tetapan!$A$6:$N$10,CHOOSE(MATCH(F113,{"majlis","jemputan","rsvp","katering"},0),3,9,11,10),FALSE)+G113),""))</f>
        <v/>
      </c>
      <c r="J113" s="8">
        <f>IF(OR(D113="",M113&lt;&gt;1),"",IF(I113&lt;&gt;"",I113,H113))</f>
        <v/>
      </c>
      <c r="M113" s="9">
        <f>IF(D113="","",IFERROR(IF(VLOOKUP(C113,Tetapan!$A$6:$C$9,2,FALSE)="Ya",1,0),0))</f>
        <v/>
      </c>
      <c r="N113" s="9">
        <f>IF(D113="","",IF(COUNTIF(Majlis,C113)&lt;&gt;1,"Semak majlis",IF(M113&lt;&gt;1,"Majlis tidak aktif",IF(K113="Tidak berkaitan","Tidak berkaitan",IF(K113="Selesai","Selesai",IF(J113="","Isi tarikh",IF(NOT(ISNUMBER(J113)),"Semak tarikh",IF(J113&lt;TODAY(),"Lewat",IF(J113&lt;=TODAY()+7,"Dalam 7 hari","Mengikut jadual")))))))))</f>
        <v/>
      </c>
    </row>
    <row r="114" spans="8:14" ht="30" customHeight="1">
      <c r="H114" s="8">
        <f>IF(OR(D114="",F114="",F114="manual",M114&lt;&gt;1),"",IFERROR(IF(OR(VLOOKUP(IF(B114="Selepas majlis","Selepas",C114),Tetapan!$A$6:$N$10,CHOOSE(MATCH(F114,{"majlis","jemputan","rsvp","katering"},0),3,9,11,10),FALSE)="",VLOOKUP(IF(B114="Selepas majlis","Selepas",C114),Tetapan!$A$6:$N$10,CHOOSE(MATCH(F114,{"majlis","jemputan","rsvp","katering"},0),3,9,11,10),FALSE)=0),"",VLOOKUP(IF(B114="Selepas majlis","Selepas",C114),Tetapan!$A$6:$N$10,CHOOSE(MATCH(F114,{"majlis","jemputan","rsvp","katering"},0),3,9,11,10),FALSE)+G114),""))</f>
        <v/>
      </c>
      <c r="J114" s="8">
        <f>IF(OR(D114="",M114&lt;&gt;1),"",IF(I114&lt;&gt;"",I114,H114))</f>
        <v/>
      </c>
      <c r="M114" s="9">
        <f>IF(D114="","",IFERROR(IF(VLOOKUP(C114,Tetapan!$A$6:$C$9,2,FALSE)="Ya",1,0),0))</f>
        <v/>
      </c>
      <c r="N114" s="9">
        <f>IF(D114="","",IF(COUNTIF(Majlis,C114)&lt;&gt;1,"Semak majlis",IF(M114&lt;&gt;1,"Majlis tidak aktif",IF(K114="Tidak berkaitan","Tidak berkaitan",IF(K114="Selesai","Selesai",IF(J114="","Isi tarikh",IF(NOT(ISNUMBER(J114)),"Semak tarikh",IF(J114&lt;TODAY(),"Lewat",IF(J114&lt;=TODAY()+7,"Dalam 7 hari","Mengikut jadual")))))))))</f>
        <v/>
      </c>
    </row>
    <row r="115" spans="8:14" ht="30" customHeight="1">
      <c r="H115" s="8">
        <f>IF(OR(D115="",F115="",F115="manual",M115&lt;&gt;1),"",IFERROR(IF(OR(VLOOKUP(IF(B115="Selepas majlis","Selepas",C115),Tetapan!$A$6:$N$10,CHOOSE(MATCH(F115,{"majlis","jemputan","rsvp","katering"},0),3,9,11,10),FALSE)="",VLOOKUP(IF(B115="Selepas majlis","Selepas",C115),Tetapan!$A$6:$N$10,CHOOSE(MATCH(F115,{"majlis","jemputan","rsvp","katering"},0),3,9,11,10),FALSE)=0),"",VLOOKUP(IF(B115="Selepas majlis","Selepas",C115),Tetapan!$A$6:$N$10,CHOOSE(MATCH(F115,{"majlis","jemputan","rsvp","katering"},0),3,9,11,10),FALSE)+G115),""))</f>
        <v/>
      </c>
      <c r="J115" s="8">
        <f>IF(OR(D115="",M115&lt;&gt;1),"",IF(I115&lt;&gt;"",I115,H115))</f>
        <v/>
      </c>
      <c r="M115" s="9">
        <f>IF(D115="","",IFERROR(IF(VLOOKUP(C115,Tetapan!$A$6:$C$9,2,FALSE)="Ya",1,0),0))</f>
        <v/>
      </c>
      <c r="N115" s="9">
        <f>IF(D115="","",IF(COUNTIF(Majlis,C115)&lt;&gt;1,"Semak majlis",IF(M115&lt;&gt;1,"Majlis tidak aktif",IF(K115="Tidak berkaitan","Tidak berkaitan",IF(K115="Selesai","Selesai",IF(J115="","Isi tarikh",IF(NOT(ISNUMBER(J115)),"Semak tarikh",IF(J115&lt;TODAY(),"Lewat",IF(J115&lt;=TODAY()+7,"Dalam 7 hari","Mengikut jadual")))))))))</f>
        <v/>
      </c>
    </row>
    <row r="116" spans="8:14" ht="30" customHeight="1">
      <c r="H116" s="8">
        <f>IF(OR(D116="",F116="",F116="manual",M116&lt;&gt;1),"",IFERROR(IF(OR(VLOOKUP(IF(B116="Selepas majlis","Selepas",C116),Tetapan!$A$6:$N$10,CHOOSE(MATCH(F116,{"majlis","jemputan","rsvp","katering"},0),3,9,11,10),FALSE)="",VLOOKUP(IF(B116="Selepas majlis","Selepas",C116),Tetapan!$A$6:$N$10,CHOOSE(MATCH(F116,{"majlis","jemputan","rsvp","katering"},0),3,9,11,10),FALSE)=0),"",VLOOKUP(IF(B116="Selepas majlis","Selepas",C116),Tetapan!$A$6:$N$10,CHOOSE(MATCH(F116,{"majlis","jemputan","rsvp","katering"},0),3,9,11,10),FALSE)+G116),""))</f>
        <v/>
      </c>
      <c r="J116" s="8">
        <f>IF(OR(D116="",M116&lt;&gt;1),"",IF(I116&lt;&gt;"",I116,H116))</f>
        <v/>
      </c>
      <c r="M116" s="9">
        <f>IF(D116="","",IFERROR(IF(VLOOKUP(C116,Tetapan!$A$6:$C$9,2,FALSE)="Ya",1,0),0))</f>
        <v/>
      </c>
      <c r="N116" s="9">
        <f>IF(D116="","",IF(COUNTIF(Majlis,C116)&lt;&gt;1,"Semak majlis",IF(M116&lt;&gt;1,"Majlis tidak aktif",IF(K116="Tidak berkaitan","Tidak berkaitan",IF(K116="Selesai","Selesai",IF(J116="","Isi tarikh",IF(NOT(ISNUMBER(J116)),"Semak tarikh",IF(J116&lt;TODAY(),"Lewat",IF(J116&lt;=TODAY()+7,"Dalam 7 hari","Mengikut jadual")))))))))</f>
        <v/>
      </c>
    </row>
    <row r="117" spans="8:14" ht="30" customHeight="1">
      <c r="H117" s="8">
        <f>IF(OR(D117="",F117="",F117="manual",M117&lt;&gt;1),"",IFERROR(IF(OR(VLOOKUP(IF(B117="Selepas majlis","Selepas",C117),Tetapan!$A$6:$N$10,CHOOSE(MATCH(F117,{"majlis","jemputan","rsvp","katering"},0),3,9,11,10),FALSE)="",VLOOKUP(IF(B117="Selepas majlis","Selepas",C117),Tetapan!$A$6:$N$10,CHOOSE(MATCH(F117,{"majlis","jemputan","rsvp","katering"},0),3,9,11,10),FALSE)=0),"",VLOOKUP(IF(B117="Selepas majlis","Selepas",C117),Tetapan!$A$6:$N$10,CHOOSE(MATCH(F117,{"majlis","jemputan","rsvp","katering"},0),3,9,11,10),FALSE)+G117),""))</f>
        <v/>
      </c>
      <c r="J117" s="8">
        <f>IF(OR(D117="",M117&lt;&gt;1),"",IF(I117&lt;&gt;"",I117,H117))</f>
        <v/>
      </c>
      <c r="M117" s="9">
        <f>IF(D117="","",IFERROR(IF(VLOOKUP(C117,Tetapan!$A$6:$C$9,2,FALSE)="Ya",1,0),0))</f>
        <v/>
      </c>
      <c r="N117" s="9">
        <f>IF(D117="","",IF(COUNTIF(Majlis,C117)&lt;&gt;1,"Semak majlis",IF(M117&lt;&gt;1,"Majlis tidak aktif",IF(K117="Tidak berkaitan","Tidak berkaitan",IF(K117="Selesai","Selesai",IF(J117="","Isi tarikh",IF(NOT(ISNUMBER(J117)),"Semak tarikh",IF(J117&lt;TODAY(),"Lewat",IF(J117&lt;=TODAY()+7,"Dalam 7 hari","Mengikut jadual")))))))))</f>
        <v/>
      </c>
    </row>
    <row r="118" spans="8:14" ht="30" customHeight="1">
      <c r="H118" s="8">
        <f>IF(OR(D118="",F118="",F118="manual",M118&lt;&gt;1),"",IFERROR(IF(OR(VLOOKUP(IF(B118="Selepas majlis","Selepas",C118),Tetapan!$A$6:$N$10,CHOOSE(MATCH(F118,{"majlis","jemputan","rsvp","katering"},0),3,9,11,10),FALSE)="",VLOOKUP(IF(B118="Selepas majlis","Selepas",C118),Tetapan!$A$6:$N$10,CHOOSE(MATCH(F118,{"majlis","jemputan","rsvp","katering"},0),3,9,11,10),FALSE)=0),"",VLOOKUP(IF(B118="Selepas majlis","Selepas",C118),Tetapan!$A$6:$N$10,CHOOSE(MATCH(F118,{"majlis","jemputan","rsvp","katering"},0),3,9,11,10),FALSE)+G118),""))</f>
        <v/>
      </c>
      <c r="J118" s="8">
        <f>IF(OR(D118="",M118&lt;&gt;1),"",IF(I118&lt;&gt;"",I118,H118))</f>
        <v/>
      </c>
      <c r="M118" s="9">
        <f>IF(D118="","",IFERROR(IF(VLOOKUP(C118,Tetapan!$A$6:$C$9,2,FALSE)="Ya",1,0),0))</f>
        <v/>
      </c>
      <c r="N118" s="9">
        <f>IF(D118="","",IF(COUNTIF(Majlis,C118)&lt;&gt;1,"Semak majlis",IF(M118&lt;&gt;1,"Majlis tidak aktif",IF(K118="Tidak berkaitan","Tidak berkaitan",IF(K118="Selesai","Selesai",IF(J118="","Isi tarikh",IF(NOT(ISNUMBER(J118)),"Semak tarikh",IF(J118&lt;TODAY(),"Lewat",IF(J118&lt;=TODAY()+7,"Dalam 7 hari","Mengikut jadual")))))))))</f>
        <v/>
      </c>
    </row>
    <row r="119" spans="8:14" ht="30" customHeight="1">
      <c r="H119" s="8">
        <f>IF(OR(D119="",F119="",F119="manual",M119&lt;&gt;1),"",IFERROR(IF(OR(VLOOKUP(IF(B119="Selepas majlis","Selepas",C119),Tetapan!$A$6:$N$10,CHOOSE(MATCH(F119,{"majlis","jemputan","rsvp","katering"},0),3,9,11,10),FALSE)="",VLOOKUP(IF(B119="Selepas majlis","Selepas",C119),Tetapan!$A$6:$N$10,CHOOSE(MATCH(F119,{"majlis","jemputan","rsvp","katering"},0),3,9,11,10),FALSE)=0),"",VLOOKUP(IF(B119="Selepas majlis","Selepas",C119),Tetapan!$A$6:$N$10,CHOOSE(MATCH(F119,{"majlis","jemputan","rsvp","katering"},0),3,9,11,10),FALSE)+G119),""))</f>
        <v/>
      </c>
      <c r="J119" s="8">
        <f>IF(OR(D119="",M119&lt;&gt;1),"",IF(I119&lt;&gt;"",I119,H119))</f>
        <v/>
      </c>
      <c r="M119" s="9">
        <f>IF(D119="","",IFERROR(IF(VLOOKUP(C119,Tetapan!$A$6:$C$9,2,FALSE)="Ya",1,0),0))</f>
        <v/>
      </c>
      <c r="N119" s="9">
        <f>IF(D119="","",IF(COUNTIF(Majlis,C119)&lt;&gt;1,"Semak majlis",IF(M119&lt;&gt;1,"Majlis tidak aktif",IF(K119="Tidak berkaitan","Tidak berkaitan",IF(K119="Selesai","Selesai",IF(J119="","Isi tarikh",IF(NOT(ISNUMBER(J119)),"Semak tarikh",IF(J119&lt;TODAY(),"Lewat",IF(J119&lt;=TODAY()+7,"Dalam 7 hari","Mengikut jadual")))))))))</f>
        <v/>
      </c>
    </row>
    <row r="120" spans="8:14" ht="30" customHeight="1">
      <c r="H120" s="8">
        <f>IF(OR(D120="",F120="",F120="manual",M120&lt;&gt;1),"",IFERROR(IF(OR(VLOOKUP(IF(B120="Selepas majlis","Selepas",C120),Tetapan!$A$6:$N$10,CHOOSE(MATCH(F120,{"majlis","jemputan","rsvp","katering"},0),3,9,11,10),FALSE)="",VLOOKUP(IF(B120="Selepas majlis","Selepas",C120),Tetapan!$A$6:$N$10,CHOOSE(MATCH(F120,{"majlis","jemputan","rsvp","katering"},0),3,9,11,10),FALSE)=0),"",VLOOKUP(IF(B120="Selepas majlis","Selepas",C120),Tetapan!$A$6:$N$10,CHOOSE(MATCH(F120,{"majlis","jemputan","rsvp","katering"},0),3,9,11,10),FALSE)+G120),""))</f>
        <v/>
      </c>
      <c r="J120" s="8">
        <f>IF(OR(D120="",M120&lt;&gt;1),"",IF(I120&lt;&gt;"",I120,H120))</f>
        <v/>
      </c>
      <c r="M120" s="9">
        <f>IF(D120="","",IFERROR(IF(VLOOKUP(C120,Tetapan!$A$6:$C$9,2,FALSE)="Ya",1,0),0))</f>
        <v/>
      </c>
      <c r="N120" s="9">
        <f>IF(D120="","",IF(COUNTIF(Majlis,C120)&lt;&gt;1,"Semak majlis",IF(M120&lt;&gt;1,"Majlis tidak aktif",IF(K120="Tidak berkaitan","Tidak berkaitan",IF(K120="Selesai","Selesai",IF(J120="","Isi tarikh",IF(NOT(ISNUMBER(J120)),"Semak tarikh",IF(J120&lt;TODAY(),"Lewat",IF(J120&lt;=TODAY()+7,"Dalam 7 hari","Mengikut jadual")))))))))</f>
        <v/>
      </c>
    </row>
    <row r="121" spans="8:14" ht="30" customHeight="1">
      <c r="H121" s="8">
        <f>IF(OR(D121="",F121="",F121="manual",M121&lt;&gt;1),"",IFERROR(IF(OR(VLOOKUP(IF(B121="Selepas majlis","Selepas",C121),Tetapan!$A$6:$N$10,CHOOSE(MATCH(F121,{"majlis","jemputan","rsvp","katering"},0),3,9,11,10),FALSE)="",VLOOKUP(IF(B121="Selepas majlis","Selepas",C121),Tetapan!$A$6:$N$10,CHOOSE(MATCH(F121,{"majlis","jemputan","rsvp","katering"},0),3,9,11,10),FALSE)=0),"",VLOOKUP(IF(B121="Selepas majlis","Selepas",C121),Tetapan!$A$6:$N$10,CHOOSE(MATCH(F121,{"majlis","jemputan","rsvp","katering"},0),3,9,11,10),FALSE)+G121),""))</f>
        <v/>
      </c>
      <c r="J121" s="8">
        <f>IF(OR(D121="",M121&lt;&gt;1),"",IF(I121&lt;&gt;"",I121,H121))</f>
        <v/>
      </c>
      <c r="M121" s="9">
        <f>IF(D121="","",IFERROR(IF(VLOOKUP(C121,Tetapan!$A$6:$C$9,2,FALSE)="Ya",1,0),0))</f>
        <v/>
      </c>
      <c r="N121" s="9">
        <f>IF(D121="","",IF(COUNTIF(Majlis,C121)&lt;&gt;1,"Semak majlis",IF(M121&lt;&gt;1,"Majlis tidak aktif",IF(K121="Tidak berkaitan","Tidak berkaitan",IF(K121="Selesai","Selesai",IF(J121="","Isi tarikh",IF(NOT(ISNUMBER(J121)),"Semak tarikh",IF(J121&lt;TODAY(),"Lewat",IF(J121&lt;=TODAY()+7,"Dalam 7 hari","Mengikut jadual")))))))))</f>
        <v/>
      </c>
    </row>
    <row r="122" spans="8:14" ht="30" customHeight="1">
      <c r="H122" s="8">
        <f>IF(OR(D122="",F122="",F122="manual",M122&lt;&gt;1),"",IFERROR(IF(OR(VLOOKUP(IF(B122="Selepas majlis","Selepas",C122),Tetapan!$A$6:$N$10,CHOOSE(MATCH(F122,{"majlis","jemputan","rsvp","katering"},0),3,9,11,10),FALSE)="",VLOOKUP(IF(B122="Selepas majlis","Selepas",C122),Tetapan!$A$6:$N$10,CHOOSE(MATCH(F122,{"majlis","jemputan","rsvp","katering"},0),3,9,11,10),FALSE)=0),"",VLOOKUP(IF(B122="Selepas majlis","Selepas",C122),Tetapan!$A$6:$N$10,CHOOSE(MATCH(F122,{"majlis","jemputan","rsvp","katering"},0),3,9,11,10),FALSE)+G122),""))</f>
        <v/>
      </c>
      <c r="J122" s="8">
        <f>IF(OR(D122="",M122&lt;&gt;1),"",IF(I122&lt;&gt;"",I122,H122))</f>
        <v/>
      </c>
      <c r="M122" s="9">
        <f>IF(D122="","",IFERROR(IF(VLOOKUP(C122,Tetapan!$A$6:$C$9,2,FALSE)="Ya",1,0),0))</f>
        <v/>
      </c>
      <c r="N122" s="9">
        <f>IF(D122="","",IF(COUNTIF(Majlis,C122)&lt;&gt;1,"Semak majlis",IF(M122&lt;&gt;1,"Majlis tidak aktif",IF(K122="Tidak berkaitan","Tidak berkaitan",IF(K122="Selesai","Selesai",IF(J122="","Isi tarikh",IF(NOT(ISNUMBER(J122)),"Semak tarikh",IF(J122&lt;TODAY(),"Lewat",IF(J122&lt;=TODAY()+7,"Dalam 7 hari","Mengikut jadual")))))))))</f>
        <v/>
      </c>
    </row>
    <row r="123" spans="8:14" ht="30" customHeight="1">
      <c r="H123" s="8">
        <f>IF(OR(D123="",F123="",F123="manual",M123&lt;&gt;1),"",IFERROR(IF(OR(VLOOKUP(IF(B123="Selepas majlis","Selepas",C123),Tetapan!$A$6:$N$10,CHOOSE(MATCH(F123,{"majlis","jemputan","rsvp","katering"},0),3,9,11,10),FALSE)="",VLOOKUP(IF(B123="Selepas majlis","Selepas",C123),Tetapan!$A$6:$N$10,CHOOSE(MATCH(F123,{"majlis","jemputan","rsvp","katering"},0),3,9,11,10),FALSE)=0),"",VLOOKUP(IF(B123="Selepas majlis","Selepas",C123),Tetapan!$A$6:$N$10,CHOOSE(MATCH(F123,{"majlis","jemputan","rsvp","katering"},0),3,9,11,10),FALSE)+G123),""))</f>
        <v/>
      </c>
      <c r="J123" s="8">
        <f>IF(OR(D123="",M123&lt;&gt;1),"",IF(I123&lt;&gt;"",I123,H123))</f>
        <v/>
      </c>
      <c r="M123" s="9">
        <f>IF(D123="","",IFERROR(IF(VLOOKUP(C123,Tetapan!$A$6:$C$9,2,FALSE)="Ya",1,0),0))</f>
        <v/>
      </c>
      <c r="N123" s="9">
        <f>IF(D123="","",IF(COUNTIF(Majlis,C123)&lt;&gt;1,"Semak majlis",IF(M123&lt;&gt;1,"Majlis tidak aktif",IF(K123="Tidak berkaitan","Tidak berkaitan",IF(K123="Selesai","Selesai",IF(J123="","Isi tarikh",IF(NOT(ISNUMBER(J123)),"Semak tarikh",IF(J123&lt;TODAY(),"Lewat",IF(J123&lt;=TODAY()+7,"Dalam 7 hari","Mengikut jadual")))))))))</f>
        <v/>
      </c>
    </row>
    <row r="124" spans="8:14" ht="30" customHeight="1">
      <c r="H124" s="8">
        <f>IF(OR(D124="",F124="",F124="manual",M124&lt;&gt;1),"",IFERROR(IF(OR(VLOOKUP(IF(B124="Selepas majlis","Selepas",C124),Tetapan!$A$6:$N$10,CHOOSE(MATCH(F124,{"majlis","jemputan","rsvp","katering"},0),3,9,11,10),FALSE)="",VLOOKUP(IF(B124="Selepas majlis","Selepas",C124),Tetapan!$A$6:$N$10,CHOOSE(MATCH(F124,{"majlis","jemputan","rsvp","katering"},0),3,9,11,10),FALSE)=0),"",VLOOKUP(IF(B124="Selepas majlis","Selepas",C124),Tetapan!$A$6:$N$10,CHOOSE(MATCH(F124,{"majlis","jemputan","rsvp","katering"},0),3,9,11,10),FALSE)+G124),""))</f>
        <v/>
      </c>
      <c r="J124" s="8">
        <f>IF(OR(D124="",M124&lt;&gt;1),"",IF(I124&lt;&gt;"",I124,H124))</f>
        <v/>
      </c>
      <c r="M124" s="9">
        <f>IF(D124="","",IFERROR(IF(VLOOKUP(C124,Tetapan!$A$6:$C$9,2,FALSE)="Ya",1,0),0))</f>
        <v/>
      </c>
      <c r="N124" s="9">
        <f>IF(D124="","",IF(COUNTIF(Majlis,C124)&lt;&gt;1,"Semak majlis",IF(M124&lt;&gt;1,"Majlis tidak aktif",IF(K124="Tidak berkaitan","Tidak berkaitan",IF(K124="Selesai","Selesai",IF(J124="","Isi tarikh",IF(NOT(ISNUMBER(J124)),"Semak tarikh",IF(J124&lt;TODAY(),"Lewat",IF(J124&lt;=TODAY()+7,"Dalam 7 hari","Mengikut jadual")))))))))</f>
        <v/>
      </c>
    </row>
    <row r="125" spans="8:14" ht="30" customHeight="1">
      <c r="H125" s="8">
        <f>IF(OR(D125="",F125="",F125="manual",M125&lt;&gt;1),"",IFERROR(IF(OR(VLOOKUP(IF(B125="Selepas majlis","Selepas",C125),Tetapan!$A$6:$N$10,CHOOSE(MATCH(F125,{"majlis","jemputan","rsvp","katering"},0),3,9,11,10),FALSE)="",VLOOKUP(IF(B125="Selepas majlis","Selepas",C125),Tetapan!$A$6:$N$10,CHOOSE(MATCH(F125,{"majlis","jemputan","rsvp","katering"},0),3,9,11,10),FALSE)=0),"",VLOOKUP(IF(B125="Selepas majlis","Selepas",C125),Tetapan!$A$6:$N$10,CHOOSE(MATCH(F125,{"majlis","jemputan","rsvp","katering"},0),3,9,11,10),FALSE)+G125),""))</f>
        <v/>
      </c>
      <c r="J125" s="8">
        <f>IF(OR(D125="",M125&lt;&gt;1),"",IF(I125&lt;&gt;"",I125,H125))</f>
        <v/>
      </c>
      <c r="M125" s="9">
        <f>IF(D125="","",IFERROR(IF(VLOOKUP(C125,Tetapan!$A$6:$C$9,2,FALSE)="Ya",1,0),0))</f>
        <v/>
      </c>
      <c r="N125" s="9">
        <f>IF(D125="","",IF(COUNTIF(Majlis,C125)&lt;&gt;1,"Semak majlis",IF(M125&lt;&gt;1,"Majlis tidak aktif",IF(K125="Tidak berkaitan","Tidak berkaitan",IF(K125="Selesai","Selesai",IF(J125="","Isi tarikh",IF(NOT(ISNUMBER(J125)),"Semak tarikh",IF(J125&lt;TODAY(),"Lewat",IF(J125&lt;=TODAY()+7,"Dalam 7 hari","Mengikut jadual")))))))))</f>
        <v/>
      </c>
    </row>
    <row r="126" spans="8:14" ht="30" customHeight="1">
      <c r="H126" s="8">
        <f>IF(OR(D126="",F126="",F126="manual",M126&lt;&gt;1),"",IFERROR(IF(OR(VLOOKUP(IF(B126="Selepas majlis","Selepas",C126),Tetapan!$A$6:$N$10,CHOOSE(MATCH(F126,{"majlis","jemputan","rsvp","katering"},0),3,9,11,10),FALSE)="",VLOOKUP(IF(B126="Selepas majlis","Selepas",C126),Tetapan!$A$6:$N$10,CHOOSE(MATCH(F126,{"majlis","jemputan","rsvp","katering"},0),3,9,11,10),FALSE)=0),"",VLOOKUP(IF(B126="Selepas majlis","Selepas",C126),Tetapan!$A$6:$N$10,CHOOSE(MATCH(F126,{"majlis","jemputan","rsvp","katering"},0),3,9,11,10),FALSE)+G126),""))</f>
        <v/>
      </c>
      <c r="J126" s="8">
        <f>IF(OR(D126="",M126&lt;&gt;1),"",IF(I126&lt;&gt;"",I126,H126))</f>
        <v/>
      </c>
      <c r="M126" s="9">
        <f>IF(D126="","",IFERROR(IF(VLOOKUP(C126,Tetapan!$A$6:$C$9,2,FALSE)="Ya",1,0),0))</f>
        <v/>
      </c>
      <c r="N126" s="9">
        <f>IF(D126="","",IF(COUNTIF(Majlis,C126)&lt;&gt;1,"Semak majlis",IF(M126&lt;&gt;1,"Majlis tidak aktif",IF(K126="Tidak berkaitan","Tidak berkaitan",IF(K126="Selesai","Selesai",IF(J126="","Isi tarikh",IF(NOT(ISNUMBER(J126)),"Semak tarikh",IF(J126&lt;TODAY(),"Lewat",IF(J126&lt;=TODAY()+7,"Dalam 7 hari","Mengikut jadual")))))))))</f>
        <v/>
      </c>
    </row>
    <row r="127" spans="8:14" ht="30" customHeight="1">
      <c r="H127" s="8">
        <f>IF(OR(D127="",F127="",F127="manual",M127&lt;&gt;1),"",IFERROR(IF(OR(VLOOKUP(IF(B127="Selepas majlis","Selepas",C127),Tetapan!$A$6:$N$10,CHOOSE(MATCH(F127,{"majlis","jemputan","rsvp","katering"},0),3,9,11,10),FALSE)="",VLOOKUP(IF(B127="Selepas majlis","Selepas",C127),Tetapan!$A$6:$N$10,CHOOSE(MATCH(F127,{"majlis","jemputan","rsvp","katering"},0),3,9,11,10),FALSE)=0),"",VLOOKUP(IF(B127="Selepas majlis","Selepas",C127),Tetapan!$A$6:$N$10,CHOOSE(MATCH(F127,{"majlis","jemputan","rsvp","katering"},0),3,9,11,10),FALSE)+G127),""))</f>
        <v/>
      </c>
      <c r="J127" s="8">
        <f>IF(OR(D127="",M127&lt;&gt;1),"",IF(I127&lt;&gt;"",I127,H127))</f>
        <v/>
      </c>
      <c r="M127" s="9">
        <f>IF(D127="","",IFERROR(IF(VLOOKUP(C127,Tetapan!$A$6:$C$9,2,FALSE)="Ya",1,0),0))</f>
        <v/>
      </c>
      <c r="N127" s="9">
        <f>IF(D127="","",IF(COUNTIF(Majlis,C127)&lt;&gt;1,"Semak majlis",IF(M127&lt;&gt;1,"Majlis tidak aktif",IF(K127="Tidak berkaitan","Tidak berkaitan",IF(K127="Selesai","Selesai",IF(J127="","Isi tarikh",IF(NOT(ISNUMBER(J127)),"Semak tarikh",IF(J127&lt;TODAY(),"Lewat",IF(J127&lt;=TODAY()+7,"Dalam 7 hari","Mengikut jadual")))))))))</f>
        <v/>
      </c>
    </row>
    <row r="128" spans="8:14" ht="30" customHeight="1">
      <c r="H128" s="8">
        <f>IF(OR(D128="",F128="",F128="manual",M128&lt;&gt;1),"",IFERROR(IF(OR(VLOOKUP(IF(B128="Selepas majlis","Selepas",C128),Tetapan!$A$6:$N$10,CHOOSE(MATCH(F128,{"majlis","jemputan","rsvp","katering"},0),3,9,11,10),FALSE)="",VLOOKUP(IF(B128="Selepas majlis","Selepas",C128),Tetapan!$A$6:$N$10,CHOOSE(MATCH(F128,{"majlis","jemputan","rsvp","katering"},0),3,9,11,10),FALSE)=0),"",VLOOKUP(IF(B128="Selepas majlis","Selepas",C128),Tetapan!$A$6:$N$10,CHOOSE(MATCH(F128,{"majlis","jemputan","rsvp","katering"},0),3,9,11,10),FALSE)+G128),""))</f>
        <v/>
      </c>
      <c r="J128" s="8">
        <f>IF(OR(D128="",M128&lt;&gt;1),"",IF(I128&lt;&gt;"",I128,H128))</f>
        <v/>
      </c>
      <c r="M128" s="9">
        <f>IF(D128="","",IFERROR(IF(VLOOKUP(C128,Tetapan!$A$6:$C$9,2,FALSE)="Ya",1,0),0))</f>
        <v/>
      </c>
      <c r="N128" s="9">
        <f>IF(D128="","",IF(COUNTIF(Majlis,C128)&lt;&gt;1,"Semak majlis",IF(M128&lt;&gt;1,"Majlis tidak aktif",IF(K128="Tidak berkaitan","Tidak berkaitan",IF(K128="Selesai","Selesai",IF(J128="","Isi tarikh",IF(NOT(ISNUMBER(J128)),"Semak tarikh",IF(J128&lt;TODAY(),"Lewat",IF(J128&lt;=TODAY()+7,"Dalam 7 hari","Mengikut jadual")))))))))</f>
        <v/>
      </c>
    </row>
    <row r="129" spans="8:14" ht="30" customHeight="1">
      <c r="H129" s="8">
        <f>IF(OR(D129="",F129="",F129="manual",M129&lt;&gt;1),"",IFERROR(IF(OR(VLOOKUP(IF(B129="Selepas majlis","Selepas",C129),Tetapan!$A$6:$N$10,CHOOSE(MATCH(F129,{"majlis","jemputan","rsvp","katering"},0),3,9,11,10),FALSE)="",VLOOKUP(IF(B129="Selepas majlis","Selepas",C129),Tetapan!$A$6:$N$10,CHOOSE(MATCH(F129,{"majlis","jemputan","rsvp","katering"},0),3,9,11,10),FALSE)=0),"",VLOOKUP(IF(B129="Selepas majlis","Selepas",C129),Tetapan!$A$6:$N$10,CHOOSE(MATCH(F129,{"majlis","jemputan","rsvp","katering"},0),3,9,11,10),FALSE)+G129),""))</f>
        <v/>
      </c>
      <c r="J129" s="8">
        <f>IF(OR(D129="",M129&lt;&gt;1),"",IF(I129&lt;&gt;"",I129,H129))</f>
        <v/>
      </c>
      <c r="M129" s="9">
        <f>IF(D129="","",IFERROR(IF(VLOOKUP(C129,Tetapan!$A$6:$C$9,2,FALSE)="Ya",1,0),0))</f>
        <v/>
      </c>
      <c r="N129" s="9">
        <f>IF(D129="","",IF(COUNTIF(Majlis,C129)&lt;&gt;1,"Semak majlis",IF(M129&lt;&gt;1,"Majlis tidak aktif",IF(K129="Tidak berkaitan","Tidak berkaitan",IF(K129="Selesai","Selesai",IF(J129="","Isi tarikh",IF(NOT(ISNUMBER(J129)),"Semak tarikh",IF(J129&lt;TODAY(),"Lewat",IF(J129&lt;=TODAY()+7,"Dalam 7 hari","Mengikut jadual")))))))))</f>
        <v/>
      </c>
    </row>
    <row r="130" spans="8:14" ht="30" customHeight="1">
      <c r="H130" s="8">
        <f>IF(OR(D130="",F130="",F130="manual",M130&lt;&gt;1),"",IFERROR(IF(OR(VLOOKUP(IF(B130="Selepas majlis","Selepas",C130),Tetapan!$A$6:$N$10,CHOOSE(MATCH(F130,{"majlis","jemputan","rsvp","katering"},0),3,9,11,10),FALSE)="",VLOOKUP(IF(B130="Selepas majlis","Selepas",C130),Tetapan!$A$6:$N$10,CHOOSE(MATCH(F130,{"majlis","jemputan","rsvp","katering"},0),3,9,11,10),FALSE)=0),"",VLOOKUP(IF(B130="Selepas majlis","Selepas",C130),Tetapan!$A$6:$N$10,CHOOSE(MATCH(F130,{"majlis","jemputan","rsvp","katering"},0),3,9,11,10),FALSE)+G130),""))</f>
        <v/>
      </c>
      <c r="J130" s="8">
        <f>IF(OR(D130="",M130&lt;&gt;1),"",IF(I130&lt;&gt;"",I130,H130))</f>
        <v/>
      </c>
      <c r="M130" s="9">
        <f>IF(D130="","",IFERROR(IF(VLOOKUP(C130,Tetapan!$A$6:$C$9,2,FALSE)="Ya",1,0),0))</f>
        <v/>
      </c>
      <c r="N130" s="9">
        <f>IF(D130="","",IF(COUNTIF(Majlis,C130)&lt;&gt;1,"Semak majlis",IF(M130&lt;&gt;1,"Majlis tidak aktif",IF(K130="Tidak berkaitan","Tidak berkaitan",IF(K130="Selesai","Selesai",IF(J130="","Isi tarikh",IF(NOT(ISNUMBER(J130)),"Semak tarikh",IF(J130&lt;TODAY(),"Lewat",IF(J130&lt;=TODAY()+7,"Dalam 7 hari","Mengikut jadual")))))))))</f>
        <v/>
      </c>
    </row>
    <row r="131" spans="8:14" ht="30" customHeight="1">
      <c r="H131" s="8">
        <f>IF(OR(D131="",F131="",F131="manual",M131&lt;&gt;1),"",IFERROR(IF(OR(VLOOKUP(IF(B131="Selepas majlis","Selepas",C131),Tetapan!$A$6:$N$10,CHOOSE(MATCH(F131,{"majlis","jemputan","rsvp","katering"},0),3,9,11,10),FALSE)="",VLOOKUP(IF(B131="Selepas majlis","Selepas",C131),Tetapan!$A$6:$N$10,CHOOSE(MATCH(F131,{"majlis","jemputan","rsvp","katering"},0),3,9,11,10),FALSE)=0),"",VLOOKUP(IF(B131="Selepas majlis","Selepas",C131),Tetapan!$A$6:$N$10,CHOOSE(MATCH(F131,{"majlis","jemputan","rsvp","katering"},0),3,9,11,10),FALSE)+G131),""))</f>
        <v/>
      </c>
      <c r="J131" s="8">
        <f>IF(OR(D131="",M131&lt;&gt;1),"",IF(I131&lt;&gt;"",I131,H131))</f>
        <v/>
      </c>
      <c r="M131" s="9">
        <f>IF(D131="","",IFERROR(IF(VLOOKUP(C131,Tetapan!$A$6:$C$9,2,FALSE)="Ya",1,0),0))</f>
        <v/>
      </c>
      <c r="N131" s="9">
        <f>IF(D131="","",IF(COUNTIF(Majlis,C131)&lt;&gt;1,"Semak majlis",IF(M131&lt;&gt;1,"Majlis tidak aktif",IF(K131="Tidak berkaitan","Tidak berkaitan",IF(K131="Selesai","Selesai",IF(J131="","Isi tarikh",IF(NOT(ISNUMBER(J131)),"Semak tarikh",IF(J131&lt;TODAY(),"Lewat",IF(J131&lt;=TODAY()+7,"Dalam 7 hari","Mengikut jadual")))))))))</f>
        <v/>
      </c>
    </row>
    <row r="132" spans="8:14" ht="30" customHeight="1">
      <c r="H132" s="8">
        <f>IF(OR(D132="",F132="",F132="manual",M132&lt;&gt;1),"",IFERROR(IF(OR(VLOOKUP(IF(B132="Selepas majlis","Selepas",C132),Tetapan!$A$6:$N$10,CHOOSE(MATCH(F132,{"majlis","jemputan","rsvp","katering"},0),3,9,11,10),FALSE)="",VLOOKUP(IF(B132="Selepas majlis","Selepas",C132),Tetapan!$A$6:$N$10,CHOOSE(MATCH(F132,{"majlis","jemputan","rsvp","katering"},0),3,9,11,10),FALSE)=0),"",VLOOKUP(IF(B132="Selepas majlis","Selepas",C132),Tetapan!$A$6:$N$10,CHOOSE(MATCH(F132,{"majlis","jemputan","rsvp","katering"},0),3,9,11,10),FALSE)+G132),""))</f>
        <v/>
      </c>
      <c r="J132" s="8">
        <f>IF(OR(D132="",M132&lt;&gt;1),"",IF(I132&lt;&gt;"",I132,H132))</f>
        <v/>
      </c>
      <c r="M132" s="9">
        <f>IF(D132="","",IFERROR(IF(VLOOKUP(C132,Tetapan!$A$6:$C$9,2,FALSE)="Ya",1,0),0))</f>
        <v/>
      </c>
      <c r="N132" s="9">
        <f>IF(D132="","",IF(COUNTIF(Majlis,C132)&lt;&gt;1,"Semak majlis",IF(M132&lt;&gt;1,"Majlis tidak aktif",IF(K132="Tidak berkaitan","Tidak berkaitan",IF(K132="Selesai","Selesai",IF(J132="","Isi tarikh",IF(NOT(ISNUMBER(J132)),"Semak tarikh",IF(J132&lt;TODAY(),"Lewat",IF(J132&lt;=TODAY()+7,"Dalam 7 hari","Mengikut jadual")))))))))</f>
        <v/>
      </c>
    </row>
    <row r="133" spans="8:14" ht="30" customHeight="1">
      <c r="H133" s="8">
        <f>IF(OR(D133="",F133="",F133="manual",M133&lt;&gt;1),"",IFERROR(IF(OR(VLOOKUP(IF(B133="Selepas majlis","Selepas",C133),Tetapan!$A$6:$N$10,CHOOSE(MATCH(F133,{"majlis","jemputan","rsvp","katering"},0),3,9,11,10),FALSE)="",VLOOKUP(IF(B133="Selepas majlis","Selepas",C133),Tetapan!$A$6:$N$10,CHOOSE(MATCH(F133,{"majlis","jemputan","rsvp","katering"},0),3,9,11,10),FALSE)=0),"",VLOOKUP(IF(B133="Selepas majlis","Selepas",C133),Tetapan!$A$6:$N$10,CHOOSE(MATCH(F133,{"majlis","jemputan","rsvp","katering"},0),3,9,11,10),FALSE)+G133),""))</f>
        <v/>
      </c>
      <c r="J133" s="8">
        <f>IF(OR(D133="",M133&lt;&gt;1),"",IF(I133&lt;&gt;"",I133,H133))</f>
        <v/>
      </c>
      <c r="M133" s="9">
        <f>IF(D133="","",IFERROR(IF(VLOOKUP(C133,Tetapan!$A$6:$C$9,2,FALSE)="Ya",1,0),0))</f>
        <v/>
      </c>
      <c r="N133" s="9">
        <f>IF(D133="","",IF(COUNTIF(Majlis,C133)&lt;&gt;1,"Semak majlis",IF(M133&lt;&gt;1,"Majlis tidak aktif",IF(K133="Tidak berkaitan","Tidak berkaitan",IF(K133="Selesai","Selesai",IF(J133="","Isi tarikh",IF(NOT(ISNUMBER(J133)),"Semak tarikh",IF(J133&lt;TODAY(),"Lewat",IF(J133&lt;=TODAY()+7,"Dalam 7 hari","Mengikut jadual")))))))))</f>
        <v/>
      </c>
    </row>
    <row r="134" spans="8:14" ht="30" customHeight="1">
      <c r="H134" s="8">
        <f>IF(OR(D134="",F134="",F134="manual",M134&lt;&gt;1),"",IFERROR(IF(OR(VLOOKUP(IF(B134="Selepas majlis","Selepas",C134),Tetapan!$A$6:$N$10,CHOOSE(MATCH(F134,{"majlis","jemputan","rsvp","katering"},0),3,9,11,10),FALSE)="",VLOOKUP(IF(B134="Selepas majlis","Selepas",C134),Tetapan!$A$6:$N$10,CHOOSE(MATCH(F134,{"majlis","jemputan","rsvp","katering"},0),3,9,11,10),FALSE)=0),"",VLOOKUP(IF(B134="Selepas majlis","Selepas",C134),Tetapan!$A$6:$N$10,CHOOSE(MATCH(F134,{"majlis","jemputan","rsvp","katering"},0),3,9,11,10),FALSE)+G134),""))</f>
        <v/>
      </c>
      <c r="J134" s="8">
        <f>IF(OR(D134="",M134&lt;&gt;1),"",IF(I134&lt;&gt;"",I134,H134))</f>
        <v/>
      </c>
      <c r="M134" s="9">
        <f>IF(D134="","",IFERROR(IF(VLOOKUP(C134,Tetapan!$A$6:$C$9,2,FALSE)="Ya",1,0),0))</f>
        <v/>
      </c>
      <c r="N134" s="9">
        <f>IF(D134="","",IF(COUNTIF(Majlis,C134)&lt;&gt;1,"Semak majlis",IF(M134&lt;&gt;1,"Majlis tidak aktif",IF(K134="Tidak berkaitan","Tidak berkaitan",IF(K134="Selesai","Selesai",IF(J134="","Isi tarikh",IF(NOT(ISNUMBER(J134)),"Semak tarikh",IF(J134&lt;TODAY(),"Lewat",IF(J134&lt;=TODAY()+7,"Dalam 7 hari","Mengikut jadual")))))))))</f>
        <v/>
      </c>
    </row>
    <row r="135" spans="8:14" ht="30" customHeight="1">
      <c r="H135" s="8">
        <f>IF(OR(D135="",F135="",F135="manual",M135&lt;&gt;1),"",IFERROR(IF(OR(VLOOKUP(IF(B135="Selepas majlis","Selepas",C135),Tetapan!$A$6:$N$10,CHOOSE(MATCH(F135,{"majlis","jemputan","rsvp","katering"},0),3,9,11,10),FALSE)="",VLOOKUP(IF(B135="Selepas majlis","Selepas",C135),Tetapan!$A$6:$N$10,CHOOSE(MATCH(F135,{"majlis","jemputan","rsvp","katering"},0),3,9,11,10),FALSE)=0),"",VLOOKUP(IF(B135="Selepas majlis","Selepas",C135),Tetapan!$A$6:$N$10,CHOOSE(MATCH(F135,{"majlis","jemputan","rsvp","katering"},0),3,9,11,10),FALSE)+G135),""))</f>
        <v/>
      </c>
      <c r="J135" s="8">
        <f>IF(OR(D135="",M135&lt;&gt;1),"",IF(I135&lt;&gt;"",I135,H135))</f>
        <v/>
      </c>
      <c r="M135" s="9">
        <f>IF(D135="","",IFERROR(IF(VLOOKUP(C135,Tetapan!$A$6:$C$9,2,FALSE)="Ya",1,0),0))</f>
        <v/>
      </c>
      <c r="N135" s="9">
        <f>IF(D135="","",IF(COUNTIF(Majlis,C135)&lt;&gt;1,"Semak majlis",IF(M135&lt;&gt;1,"Majlis tidak aktif",IF(K135="Tidak berkaitan","Tidak berkaitan",IF(K135="Selesai","Selesai",IF(J135="","Isi tarikh",IF(NOT(ISNUMBER(J135)),"Semak tarikh",IF(J135&lt;TODAY(),"Lewat",IF(J135&lt;=TODAY()+7,"Dalam 7 hari","Mengikut jadual")))))))))</f>
        <v/>
      </c>
    </row>
    <row r="136" spans="8:14" ht="30" customHeight="1">
      <c r="H136" s="8">
        <f>IF(OR(D136="",F136="",F136="manual",M136&lt;&gt;1),"",IFERROR(IF(OR(VLOOKUP(IF(B136="Selepas majlis","Selepas",C136),Tetapan!$A$6:$N$10,CHOOSE(MATCH(F136,{"majlis","jemputan","rsvp","katering"},0),3,9,11,10),FALSE)="",VLOOKUP(IF(B136="Selepas majlis","Selepas",C136),Tetapan!$A$6:$N$10,CHOOSE(MATCH(F136,{"majlis","jemputan","rsvp","katering"},0),3,9,11,10),FALSE)=0),"",VLOOKUP(IF(B136="Selepas majlis","Selepas",C136),Tetapan!$A$6:$N$10,CHOOSE(MATCH(F136,{"majlis","jemputan","rsvp","katering"},0),3,9,11,10),FALSE)+G136),""))</f>
        <v/>
      </c>
      <c r="J136" s="8">
        <f>IF(OR(D136="",M136&lt;&gt;1),"",IF(I136&lt;&gt;"",I136,H136))</f>
        <v/>
      </c>
      <c r="M136" s="9">
        <f>IF(D136="","",IFERROR(IF(VLOOKUP(C136,Tetapan!$A$6:$C$9,2,FALSE)="Ya",1,0),0))</f>
        <v/>
      </c>
      <c r="N136" s="9">
        <f>IF(D136="","",IF(COUNTIF(Majlis,C136)&lt;&gt;1,"Semak majlis",IF(M136&lt;&gt;1,"Majlis tidak aktif",IF(K136="Tidak berkaitan","Tidak berkaitan",IF(K136="Selesai","Selesai",IF(J136="","Isi tarikh",IF(NOT(ISNUMBER(J136)),"Semak tarikh",IF(J136&lt;TODAY(),"Lewat",IF(J136&lt;=TODAY()+7,"Dalam 7 hari","Mengikut jadual")))))))))</f>
        <v/>
      </c>
    </row>
    <row r="137" spans="8:14" ht="30" customHeight="1">
      <c r="H137" s="8">
        <f>IF(OR(D137="",F137="",F137="manual",M137&lt;&gt;1),"",IFERROR(IF(OR(VLOOKUP(IF(B137="Selepas majlis","Selepas",C137),Tetapan!$A$6:$N$10,CHOOSE(MATCH(F137,{"majlis","jemputan","rsvp","katering"},0),3,9,11,10),FALSE)="",VLOOKUP(IF(B137="Selepas majlis","Selepas",C137),Tetapan!$A$6:$N$10,CHOOSE(MATCH(F137,{"majlis","jemputan","rsvp","katering"},0),3,9,11,10),FALSE)=0),"",VLOOKUP(IF(B137="Selepas majlis","Selepas",C137),Tetapan!$A$6:$N$10,CHOOSE(MATCH(F137,{"majlis","jemputan","rsvp","katering"},0),3,9,11,10),FALSE)+G137),""))</f>
        <v/>
      </c>
      <c r="J137" s="8">
        <f>IF(OR(D137="",M137&lt;&gt;1),"",IF(I137&lt;&gt;"",I137,H137))</f>
        <v/>
      </c>
      <c r="M137" s="9">
        <f>IF(D137="","",IFERROR(IF(VLOOKUP(C137,Tetapan!$A$6:$C$9,2,FALSE)="Ya",1,0),0))</f>
        <v/>
      </c>
      <c r="N137" s="9">
        <f>IF(D137="","",IF(COUNTIF(Majlis,C137)&lt;&gt;1,"Semak majlis",IF(M137&lt;&gt;1,"Majlis tidak aktif",IF(K137="Tidak berkaitan","Tidak berkaitan",IF(K137="Selesai","Selesai",IF(J137="","Isi tarikh",IF(NOT(ISNUMBER(J137)),"Semak tarikh",IF(J137&lt;TODAY(),"Lewat",IF(J137&lt;=TODAY()+7,"Dalam 7 hari","Mengikut jadual")))))))))</f>
        <v/>
      </c>
    </row>
    <row r="138" spans="8:14" ht="30" customHeight="1">
      <c r="H138" s="8">
        <f>IF(OR(D138="",F138="",F138="manual",M138&lt;&gt;1),"",IFERROR(IF(OR(VLOOKUP(IF(B138="Selepas majlis","Selepas",C138),Tetapan!$A$6:$N$10,CHOOSE(MATCH(F138,{"majlis","jemputan","rsvp","katering"},0),3,9,11,10),FALSE)="",VLOOKUP(IF(B138="Selepas majlis","Selepas",C138),Tetapan!$A$6:$N$10,CHOOSE(MATCH(F138,{"majlis","jemputan","rsvp","katering"},0),3,9,11,10),FALSE)=0),"",VLOOKUP(IF(B138="Selepas majlis","Selepas",C138),Tetapan!$A$6:$N$10,CHOOSE(MATCH(F138,{"majlis","jemputan","rsvp","katering"},0),3,9,11,10),FALSE)+G138),""))</f>
        <v/>
      </c>
      <c r="J138" s="8">
        <f>IF(OR(D138="",M138&lt;&gt;1),"",IF(I138&lt;&gt;"",I138,H138))</f>
        <v/>
      </c>
      <c r="M138" s="9">
        <f>IF(D138="","",IFERROR(IF(VLOOKUP(C138,Tetapan!$A$6:$C$9,2,FALSE)="Ya",1,0),0))</f>
        <v/>
      </c>
      <c r="N138" s="9">
        <f>IF(D138="","",IF(COUNTIF(Majlis,C138)&lt;&gt;1,"Semak majlis",IF(M138&lt;&gt;1,"Majlis tidak aktif",IF(K138="Tidak berkaitan","Tidak berkaitan",IF(K138="Selesai","Selesai",IF(J138="","Isi tarikh",IF(NOT(ISNUMBER(J138)),"Semak tarikh",IF(J138&lt;TODAY(),"Lewat",IF(J138&lt;=TODAY()+7,"Dalam 7 hari","Mengikut jadual")))))))))</f>
        <v/>
      </c>
    </row>
    <row r="139" spans="8:14" ht="30" customHeight="1">
      <c r="H139" s="8">
        <f>IF(OR(D139="",F139="",F139="manual",M139&lt;&gt;1),"",IFERROR(IF(OR(VLOOKUP(IF(B139="Selepas majlis","Selepas",C139),Tetapan!$A$6:$N$10,CHOOSE(MATCH(F139,{"majlis","jemputan","rsvp","katering"},0),3,9,11,10),FALSE)="",VLOOKUP(IF(B139="Selepas majlis","Selepas",C139),Tetapan!$A$6:$N$10,CHOOSE(MATCH(F139,{"majlis","jemputan","rsvp","katering"},0),3,9,11,10),FALSE)=0),"",VLOOKUP(IF(B139="Selepas majlis","Selepas",C139),Tetapan!$A$6:$N$10,CHOOSE(MATCH(F139,{"majlis","jemputan","rsvp","katering"},0),3,9,11,10),FALSE)+G139),""))</f>
        <v/>
      </c>
      <c r="J139" s="8">
        <f>IF(OR(D139="",M139&lt;&gt;1),"",IF(I139&lt;&gt;"",I139,H139))</f>
        <v/>
      </c>
      <c r="M139" s="9">
        <f>IF(D139="","",IFERROR(IF(VLOOKUP(C139,Tetapan!$A$6:$C$9,2,FALSE)="Ya",1,0),0))</f>
        <v/>
      </c>
      <c r="N139" s="9">
        <f>IF(D139="","",IF(COUNTIF(Majlis,C139)&lt;&gt;1,"Semak majlis",IF(M139&lt;&gt;1,"Majlis tidak aktif",IF(K139="Tidak berkaitan","Tidak berkaitan",IF(K139="Selesai","Selesai",IF(J139="","Isi tarikh",IF(NOT(ISNUMBER(J139)),"Semak tarikh",IF(J139&lt;TODAY(),"Lewat",IF(J139&lt;=TODAY()+7,"Dalam 7 hari","Mengikut jadual")))))))))</f>
        <v/>
      </c>
    </row>
    <row r="140" spans="8:14" ht="30" customHeight="1">
      <c r="H140" s="8">
        <f>IF(OR(D140="",F140="",F140="manual",M140&lt;&gt;1),"",IFERROR(IF(OR(VLOOKUP(IF(B140="Selepas majlis","Selepas",C140),Tetapan!$A$6:$N$10,CHOOSE(MATCH(F140,{"majlis","jemputan","rsvp","katering"},0),3,9,11,10),FALSE)="",VLOOKUP(IF(B140="Selepas majlis","Selepas",C140),Tetapan!$A$6:$N$10,CHOOSE(MATCH(F140,{"majlis","jemputan","rsvp","katering"},0),3,9,11,10),FALSE)=0),"",VLOOKUP(IF(B140="Selepas majlis","Selepas",C140),Tetapan!$A$6:$N$10,CHOOSE(MATCH(F140,{"majlis","jemputan","rsvp","katering"},0),3,9,11,10),FALSE)+G140),""))</f>
        <v/>
      </c>
      <c r="J140" s="8">
        <f>IF(OR(D140="",M140&lt;&gt;1),"",IF(I140&lt;&gt;"",I140,H140))</f>
        <v/>
      </c>
      <c r="M140" s="9">
        <f>IF(D140="","",IFERROR(IF(VLOOKUP(C140,Tetapan!$A$6:$C$9,2,FALSE)="Ya",1,0),0))</f>
        <v/>
      </c>
      <c r="N140" s="9">
        <f>IF(D140="","",IF(COUNTIF(Majlis,C140)&lt;&gt;1,"Semak majlis",IF(M140&lt;&gt;1,"Majlis tidak aktif",IF(K140="Tidak berkaitan","Tidak berkaitan",IF(K140="Selesai","Selesai",IF(J140="","Isi tarikh",IF(NOT(ISNUMBER(J140)),"Semak tarikh",IF(J140&lt;TODAY(),"Lewat",IF(J140&lt;=TODAY()+7,"Dalam 7 hari","Mengikut jadual")))))))))</f>
        <v/>
      </c>
    </row>
    <row r="141" spans="8:14" ht="30" customHeight="1">
      <c r="H141" s="8">
        <f>IF(OR(D141="",F141="",F141="manual",M141&lt;&gt;1),"",IFERROR(IF(OR(VLOOKUP(IF(B141="Selepas majlis","Selepas",C141),Tetapan!$A$6:$N$10,CHOOSE(MATCH(F141,{"majlis","jemputan","rsvp","katering"},0),3,9,11,10),FALSE)="",VLOOKUP(IF(B141="Selepas majlis","Selepas",C141),Tetapan!$A$6:$N$10,CHOOSE(MATCH(F141,{"majlis","jemputan","rsvp","katering"},0),3,9,11,10),FALSE)=0),"",VLOOKUP(IF(B141="Selepas majlis","Selepas",C141),Tetapan!$A$6:$N$10,CHOOSE(MATCH(F141,{"majlis","jemputan","rsvp","katering"},0),3,9,11,10),FALSE)+G141),""))</f>
        <v/>
      </c>
      <c r="J141" s="8">
        <f>IF(OR(D141="",M141&lt;&gt;1),"",IF(I141&lt;&gt;"",I141,H141))</f>
        <v/>
      </c>
      <c r="M141" s="9">
        <f>IF(D141="","",IFERROR(IF(VLOOKUP(C141,Tetapan!$A$6:$C$9,2,FALSE)="Ya",1,0),0))</f>
        <v/>
      </c>
      <c r="N141" s="9">
        <f>IF(D141="","",IF(COUNTIF(Majlis,C141)&lt;&gt;1,"Semak majlis",IF(M141&lt;&gt;1,"Majlis tidak aktif",IF(K141="Tidak berkaitan","Tidak berkaitan",IF(K141="Selesai","Selesai",IF(J141="","Isi tarikh",IF(NOT(ISNUMBER(J141)),"Semak tarikh",IF(J141&lt;TODAY(),"Lewat",IF(J141&lt;=TODAY()+7,"Dalam 7 hari","Mengikut jadual")))))))))</f>
        <v/>
      </c>
    </row>
    <row r="142" spans="8:14" ht="30" customHeight="1">
      <c r="H142" s="8">
        <f>IF(OR(D142="",F142="",F142="manual",M142&lt;&gt;1),"",IFERROR(IF(OR(VLOOKUP(IF(B142="Selepas majlis","Selepas",C142),Tetapan!$A$6:$N$10,CHOOSE(MATCH(F142,{"majlis","jemputan","rsvp","katering"},0),3,9,11,10),FALSE)="",VLOOKUP(IF(B142="Selepas majlis","Selepas",C142),Tetapan!$A$6:$N$10,CHOOSE(MATCH(F142,{"majlis","jemputan","rsvp","katering"},0),3,9,11,10),FALSE)=0),"",VLOOKUP(IF(B142="Selepas majlis","Selepas",C142),Tetapan!$A$6:$N$10,CHOOSE(MATCH(F142,{"majlis","jemputan","rsvp","katering"},0),3,9,11,10),FALSE)+G142),""))</f>
        <v/>
      </c>
      <c r="J142" s="8">
        <f>IF(OR(D142="",M142&lt;&gt;1),"",IF(I142&lt;&gt;"",I142,H142))</f>
        <v/>
      </c>
      <c r="M142" s="9">
        <f>IF(D142="","",IFERROR(IF(VLOOKUP(C142,Tetapan!$A$6:$C$9,2,FALSE)="Ya",1,0),0))</f>
        <v/>
      </c>
      <c r="N142" s="9">
        <f>IF(D142="","",IF(COUNTIF(Majlis,C142)&lt;&gt;1,"Semak majlis",IF(M142&lt;&gt;1,"Majlis tidak aktif",IF(K142="Tidak berkaitan","Tidak berkaitan",IF(K142="Selesai","Selesai",IF(J142="","Isi tarikh",IF(NOT(ISNUMBER(J142)),"Semak tarikh",IF(J142&lt;TODAY(),"Lewat",IF(J142&lt;=TODAY()+7,"Dalam 7 hari","Mengikut jadual")))))))))</f>
        <v/>
      </c>
    </row>
    <row r="143" spans="8:14" ht="30" customHeight="1">
      <c r="H143" s="8">
        <f>IF(OR(D143="",F143="",F143="manual",M143&lt;&gt;1),"",IFERROR(IF(OR(VLOOKUP(IF(B143="Selepas majlis","Selepas",C143),Tetapan!$A$6:$N$10,CHOOSE(MATCH(F143,{"majlis","jemputan","rsvp","katering"},0),3,9,11,10),FALSE)="",VLOOKUP(IF(B143="Selepas majlis","Selepas",C143),Tetapan!$A$6:$N$10,CHOOSE(MATCH(F143,{"majlis","jemputan","rsvp","katering"},0),3,9,11,10),FALSE)=0),"",VLOOKUP(IF(B143="Selepas majlis","Selepas",C143),Tetapan!$A$6:$N$10,CHOOSE(MATCH(F143,{"majlis","jemputan","rsvp","katering"},0),3,9,11,10),FALSE)+G143),""))</f>
        <v/>
      </c>
      <c r="J143" s="8">
        <f>IF(OR(D143="",M143&lt;&gt;1),"",IF(I143&lt;&gt;"",I143,H143))</f>
        <v/>
      </c>
      <c r="M143" s="9">
        <f>IF(D143="","",IFERROR(IF(VLOOKUP(C143,Tetapan!$A$6:$C$9,2,FALSE)="Ya",1,0),0))</f>
        <v/>
      </c>
      <c r="N143" s="9">
        <f>IF(D143="","",IF(COUNTIF(Majlis,C143)&lt;&gt;1,"Semak majlis",IF(M143&lt;&gt;1,"Majlis tidak aktif",IF(K143="Tidak berkaitan","Tidak berkaitan",IF(K143="Selesai","Selesai",IF(J143="","Isi tarikh",IF(NOT(ISNUMBER(J143)),"Semak tarikh",IF(J143&lt;TODAY(),"Lewat",IF(J143&lt;=TODAY()+7,"Dalam 7 hari","Mengikut jadual")))))))))</f>
        <v/>
      </c>
    </row>
    <row r="144" spans="8:14" ht="30" customHeight="1">
      <c r="H144" s="8">
        <f>IF(OR(D144="",F144="",F144="manual",M144&lt;&gt;1),"",IFERROR(IF(OR(VLOOKUP(IF(B144="Selepas majlis","Selepas",C144),Tetapan!$A$6:$N$10,CHOOSE(MATCH(F144,{"majlis","jemputan","rsvp","katering"},0),3,9,11,10),FALSE)="",VLOOKUP(IF(B144="Selepas majlis","Selepas",C144),Tetapan!$A$6:$N$10,CHOOSE(MATCH(F144,{"majlis","jemputan","rsvp","katering"},0),3,9,11,10),FALSE)=0),"",VLOOKUP(IF(B144="Selepas majlis","Selepas",C144),Tetapan!$A$6:$N$10,CHOOSE(MATCH(F144,{"majlis","jemputan","rsvp","katering"},0),3,9,11,10),FALSE)+G144),""))</f>
        <v/>
      </c>
      <c r="J144" s="8">
        <f>IF(OR(D144="",M144&lt;&gt;1),"",IF(I144&lt;&gt;"",I144,H144))</f>
        <v/>
      </c>
      <c r="M144" s="9">
        <f>IF(D144="","",IFERROR(IF(VLOOKUP(C144,Tetapan!$A$6:$C$9,2,FALSE)="Ya",1,0),0))</f>
        <v/>
      </c>
      <c r="N144" s="9">
        <f>IF(D144="","",IF(COUNTIF(Majlis,C144)&lt;&gt;1,"Semak majlis",IF(M144&lt;&gt;1,"Majlis tidak aktif",IF(K144="Tidak berkaitan","Tidak berkaitan",IF(K144="Selesai","Selesai",IF(J144="","Isi tarikh",IF(NOT(ISNUMBER(J144)),"Semak tarikh",IF(J144&lt;TODAY(),"Lewat",IF(J144&lt;=TODAY()+7,"Dalam 7 hari","Mengikut jadual")))))))))</f>
        <v/>
      </c>
    </row>
    <row r="145" spans="8:14" ht="30" customHeight="1">
      <c r="H145" s="8">
        <f>IF(OR(D145="",F145="",F145="manual",M145&lt;&gt;1),"",IFERROR(IF(OR(VLOOKUP(IF(B145="Selepas majlis","Selepas",C145),Tetapan!$A$6:$N$10,CHOOSE(MATCH(F145,{"majlis","jemputan","rsvp","katering"},0),3,9,11,10),FALSE)="",VLOOKUP(IF(B145="Selepas majlis","Selepas",C145),Tetapan!$A$6:$N$10,CHOOSE(MATCH(F145,{"majlis","jemputan","rsvp","katering"},0),3,9,11,10),FALSE)=0),"",VLOOKUP(IF(B145="Selepas majlis","Selepas",C145),Tetapan!$A$6:$N$10,CHOOSE(MATCH(F145,{"majlis","jemputan","rsvp","katering"},0),3,9,11,10),FALSE)+G145),""))</f>
        <v/>
      </c>
      <c r="J145" s="8">
        <f>IF(OR(D145="",M145&lt;&gt;1),"",IF(I145&lt;&gt;"",I145,H145))</f>
        <v/>
      </c>
      <c r="M145" s="9">
        <f>IF(D145="","",IFERROR(IF(VLOOKUP(C145,Tetapan!$A$6:$C$9,2,FALSE)="Ya",1,0),0))</f>
        <v/>
      </c>
      <c r="N145" s="9">
        <f>IF(D145="","",IF(COUNTIF(Majlis,C145)&lt;&gt;1,"Semak majlis",IF(M145&lt;&gt;1,"Majlis tidak aktif",IF(K145="Tidak berkaitan","Tidak berkaitan",IF(K145="Selesai","Selesai",IF(J145="","Isi tarikh",IF(NOT(ISNUMBER(J145)),"Semak tarikh",IF(J145&lt;TODAY(),"Lewat",IF(J145&lt;=TODAY()+7,"Dalam 7 hari","Mengikut jadual")))))))))</f>
        <v/>
      </c>
    </row>
    <row r="146" spans="8:14" ht="30" customHeight="1">
      <c r="H146" s="8">
        <f>IF(OR(D146="",F146="",F146="manual",M146&lt;&gt;1),"",IFERROR(IF(OR(VLOOKUP(IF(B146="Selepas majlis","Selepas",C146),Tetapan!$A$6:$N$10,CHOOSE(MATCH(F146,{"majlis","jemputan","rsvp","katering"},0),3,9,11,10),FALSE)="",VLOOKUP(IF(B146="Selepas majlis","Selepas",C146),Tetapan!$A$6:$N$10,CHOOSE(MATCH(F146,{"majlis","jemputan","rsvp","katering"},0),3,9,11,10),FALSE)=0),"",VLOOKUP(IF(B146="Selepas majlis","Selepas",C146),Tetapan!$A$6:$N$10,CHOOSE(MATCH(F146,{"majlis","jemputan","rsvp","katering"},0),3,9,11,10),FALSE)+G146),""))</f>
        <v/>
      </c>
      <c r="J146" s="8">
        <f>IF(OR(D146="",M146&lt;&gt;1),"",IF(I146&lt;&gt;"",I146,H146))</f>
        <v/>
      </c>
      <c r="M146" s="9">
        <f>IF(D146="","",IFERROR(IF(VLOOKUP(C146,Tetapan!$A$6:$C$9,2,FALSE)="Ya",1,0),0))</f>
        <v/>
      </c>
      <c r="N146" s="9">
        <f>IF(D146="","",IF(COUNTIF(Majlis,C146)&lt;&gt;1,"Semak majlis",IF(M146&lt;&gt;1,"Majlis tidak aktif",IF(K146="Tidak berkaitan","Tidak berkaitan",IF(K146="Selesai","Selesai",IF(J146="","Isi tarikh",IF(NOT(ISNUMBER(J146)),"Semak tarikh",IF(J146&lt;TODAY(),"Lewat",IF(J146&lt;=TODAY()+7,"Dalam 7 hari","Mengikut jadual")))))))))</f>
        <v/>
      </c>
    </row>
    <row r="147" spans="8:14" ht="30" customHeight="1">
      <c r="H147" s="8">
        <f>IF(OR(D147="",F147="",F147="manual",M147&lt;&gt;1),"",IFERROR(IF(OR(VLOOKUP(IF(B147="Selepas majlis","Selepas",C147),Tetapan!$A$6:$N$10,CHOOSE(MATCH(F147,{"majlis","jemputan","rsvp","katering"},0),3,9,11,10),FALSE)="",VLOOKUP(IF(B147="Selepas majlis","Selepas",C147),Tetapan!$A$6:$N$10,CHOOSE(MATCH(F147,{"majlis","jemputan","rsvp","katering"},0),3,9,11,10),FALSE)=0),"",VLOOKUP(IF(B147="Selepas majlis","Selepas",C147),Tetapan!$A$6:$N$10,CHOOSE(MATCH(F147,{"majlis","jemputan","rsvp","katering"},0),3,9,11,10),FALSE)+G147),""))</f>
        <v/>
      </c>
      <c r="J147" s="8">
        <f>IF(OR(D147="",M147&lt;&gt;1),"",IF(I147&lt;&gt;"",I147,H147))</f>
        <v/>
      </c>
      <c r="M147" s="9">
        <f>IF(D147="","",IFERROR(IF(VLOOKUP(C147,Tetapan!$A$6:$C$9,2,FALSE)="Ya",1,0),0))</f>
        <v/>
      </c>
      <c r="N147" s="9">
        <f>IF(D147="","",IF(COUNTIF(Majlis,C147)&lt;&gt;1,"Semak majlis",IF(M147&lt;&gt;1,"Majlis tidak aktif",IF(K147="Tidak berkaitan","Tidak berkaitan",IF(K147="Selesai","Selesai",IF(J147="","Isi tarikh",IF(NOT(ISNUMBER(J147)),"Semak tarikh",IF(J147&lt;TODAY(),"Lewat",IF(J147&lt;=TODAY()+7,"Dalam 7 hari","Mengikut jadual")))))))))</f>
        <v/>
      </c>
    </row>
    <row r="148" spans="8:14" ht="30" customHeight="1">
      <c r="H148" s="8">
        <f>IF(OR(D148="",F148="",F148="manual",M148&lt;&gt;1),"",IFERROR(IF(OR(VLOOKUP(IF(B148="Selepas majlis","Selepas",C148),Tetapan!$A$6:$N$10,CHOOSE(MATCH(F148,{"majlis","jemputan","rsvp","katering"},0),3,9,11,10),FALSE)="",VLOOKUP(IF(B148="Selepas majlis","Selepas",C148),Tetapan!$A$6:$N$10,CHOOSE(MATCH(F148,{"majlis","jemputan","rsvp","katering"},0),3,9,11,10),FALSE)=0),"",VLOOKUP(IF(B148="Selepas majlis","Selepas",C148),Tetapan!$A$6:$N$10,CHOOSE(MATCH(F148,{"majlis","jemputan","rsvp","katering"},0),3,9,11,10),FALSE)+G148),""))</f>
        <v/>
      </c>
      <c r="J148" s="8">
        <f>IF(OR(D148="",M148&lt;&gt;1),"",IF(I148&lt;&gt;"",I148,H148))</f>
        <v/>
      </c>
      <c r="M148" s="9">
        <f>IF(D148="","",IFERROR(IF(VLOOKUP(C148,Tetapan!$A$6:$C$9,2,FALSE)="Ya",1,0),0))</f>
        <v/>
      </c>
      <c r="N148" s="9">
        <f>IF(D148="","",IF(COUNTIF(Majlis,C148)&lt;&gt;1,"Semak majlis",IF(M148&lt;&gt;1,"Majlis tidak aktif",IF(K148="Tidak berkaitan","Tidak berkaitan",IF(K148="Selesai","Selesai",IF(J148="","Isi tarikh",IF(NOT(ISNUMBER(J148)),"Semak tarikh",IF(J148&lt;TODAY(),"Lewat",IF(J148&lt;=TODAY()+7,"Dalam 7 hari","Mengikut jadual")))))))))</f>
        <v/>
      </c>
    </row>
    <row r="149" spans="8:14" ht="30" customHeight="1">
      <c r="H149" s="8">
        <f>IF(OR(D149="",F149="",F149="manual",M149&lt;&gt;1),"",IFERROR(IF(OR(VLOOKUP(IF(B149="Selepas majlis","Selepas",C149),Tetapan!$A$6:$N$10,CHOOSE(MATCH(F149,{"majlis","jemputan","rsvp","katering"},0),3,9,11,10),FALSE)="",VLOOKUP(IF(B149="Selepas majlis","Selepas",C149),Tetapan!$A$6:$N$10,CHOOSE(MATCH(F149,{"majlis","jemputan","rsvp","katering"},0),3,9,11,10),FALSE)=0),"",VLOOKUP(IF(B149="Selepas majlis","Selepas",C149),Tetapan!$A$6:$N$10,CHOOSE(MATCH(F149,{"majlis","jemputan","rsvp","katering"},0),3,9,11,10),FALSE)+G149),""))</f>
        <v/>
      </c>
      <c r="J149" s="8">
        <f>IF(OR(D149="",M149&lt;&gt;1),"",IF(I149&lt;&gt;"",I149,H149))</f>
        <v/>
      </c>
      <c r="M149" s="9">
        <f>IF(D149="","",IFERROR(IF(VLOOKUP(C149,Tetapan!$A$6:$C$9,2,FALSE)="Ya",1,0),0))</f>
        <v/>
      </c>
      <c r="N149" s="9">
        <f>IF(D149="","",IF(COUNTIF(Majlis,C149)&lt;&gt;1,"Semak majlis",IF(M149&lt;&gt;1,"Majlis tidak aktif",IF(K149="Tidak berkaitan","Tidak berkaitan",IF(K149="Selesai","Selesai",IF(J149="","Isi tarikh",IF(NOT(ISNUMBER(J149)),"Semak tarikh",IF(J149&lt;TODAY(),"Lewat",IF(J149&lt;=TODAY()+7,"Dalam 7 hari","Mengikut jadual")))))))))</f>
        <v/>
      </c>
    </row>
    <row r="150" spans="8:14" ht="30" customHeight="1">
      <c r="H150" s="8">
        <f>IF(OR(D150="",F150="",F150="manual",M150&lt;&gt;1),"",IFERROR(IF(OR(VLOOKUP(IF(B150="Selepas majlis","Selepas",C150),Tetapan!$A$6:$N$10,CHOOSE(MATCH(F150,{"majlis","jemputan","rsvp","katering"},0),3,9,11,10),FALSE)="",VLOOKUP(IF(B150="Selepas majlis","Selepas",C150),Tetapan!$A$6:$N$10,CHOOSE(MATCH(F150,{"majlis","jemputan","rsvp","katering"},0),3,9,11,10),FALSE)=0),"",VLOOKUP(IF(B150="Selepas majlis","Selepas",C150),Tetapan!$A$6:$N$10,CHOOSE(MATCH(F150,{"majlis","jemputan","rsvp","katering"},0),3,9,11,10),FALSE)+G150),""))</f>
        <v/>
      </c>
      <c r="J150" s="8">
        <f>IF(OR(D150="",M150&lt;&gt;1),"",IF(I150&lt;&gt;"",I150,H150))</f>
        <v/>
      </c>
      <c r="M150" s="9">
        <f>IF(D150="","",IFERROR(IF(VLOOKUP(C150,Tetapan!$A$6:$C$9,2,FALSE)="Ya",1,0),0))</f>
        <v/>
      </c>
      <c r="N150" s="9">
        <f>IF(D150="","",IF(COUNTIF(Majlis,C150)&lt;&gt;1,"Semak majlis",IF(M150&lt;&gt;1,"Majlis tidak aktif",IF(K150="Tidak berkaitan","Tidak berkaitan",IF(K150="Selesai","Selesai",IF(J150="","Isi tarikh",IF(NOT(ISNUMBER(J150)),"Semak tarikh",IF(J150&lt;TODAY(),"Lewat",IF(J150&lt;=TODAY()+7,"Dalam 7 hari","Mengikut jadual")))))))))</f>
        <v/>
      </c>
    </row>
    <row r="151" spans="8:14" ht="30" customHeight="1">
      <c r="H151" s="8">
        <f>IF(OR(D151="",F151="",F151="manual",M151&lt;&gt;1),"",IFERROR(IF(OR(VLOOKUP(IF(B151="Selepas majlis","Selepas",C151),Tetapan!$A$6:$N$10,CHOOSE(MATCH(F151,{"majlis","jemputan","rsvp","katering"},0),3,9,11,10),FALSE)="",VLOOKUP(IF(B151="Selepas majlis","Selepas",C151),Tetapan!$A$6:$N$10,CHOOSE(MATCH(F151,{"majlis","jemputan","rsvp","katering"},0),3,9,11,10),FALSE)=0),"",VLOOKUP(IF(B151="Selepas majlis","Selepas",C151),Tetapan!$A$6:$N$10,CHOOSE(MATCH(F151,{"majlis","jemputan","rsvp","katering"},0),3,9,11,10),FALSE)+G151),""))</f>
        <v/>
      </c>
      <c r="J151" s="8">
        <f>IF(OR(D151="",M151&lt;&gt;1),"",IF(I151&lt;&gt;"",I151,H151))</f>
        <v/>
      </c>
      <c r="M151" s="9">
        <f>IF(D151="","",IFERROR(IF(VLOOKUP(C151,Tetapan!$A$6:$C$9,2,FALSE)="Ya",1,0),0))</f>
        <v/>
      </c>
      <c r="N151" s="9">
        <f>IF(D151="","",IF(COUNTIF(Majlis,C151)&lt;&gt;1,"Semak majlis",IF(M151&lt;&gt;1,"Majlis tidak aktif",IF(K151="Tidak berkaitan","Tidak berkaitan",IF(K151="Selesai","Selesai",IF(J151="","Isi tarikh",IF(NOT(ISNUMBER(J151)),"Semak tarikh",IF(J151&lt;TODAY(),"Lewat",IF(J151&lt;=TODAY()+7,"Dalam 7 hari","Mengikut jadual")))))))))</f>
        <v/>
      </c>
    </row>
    <row r="152" spans="8:14" ht="30" customHeight="1">
      <c r="H152" s="8">
        <f>IF(OR(D152="",F152="",F152="manual",M152&lt;&gt;1),"",IFERROR(IF(OR(VLOOKUP(IF(B152="Selepas majlis","Selepas",C152),Tetapan!$A$6:$N$10,CHOOSE(MATCH(F152,{"majlis","jemputan","rsvp","katering"},0),3,9,11,10),FALSE)="",VLOOKUP(IF(B152="Selepas majlis","Selepas",C152),Tetapan!$A$6:$N$10,CHOOSE(MATCH(F152,{"majlis","jemputan","rsvp","katering"},0),3,9,11,10),FALSE)=0),"",VLOOKUP(IF(B152="Selepas majlis","Selepas",C152),Tetapan!$A$6:$N$10,CHOOSE(MATCH(F152,{"majlis","jemputan","rsvp","katering"},0),3,9,11,10),FALSE)+G152),""))</f>
        <v/>
      </c>
      <c r="J152" s="8">
        <f>IF(OR(D152="",M152&lt;&gt;1),"",IF(I152&lt;&gt;"",I152,H152))</f>
        <v/>
      </c>
      <c r="M152" s="9">
        <f>IF(D152="","",IFERROR(IF(VLOOKUP(C152,Tetapan!$A$6:$C$9,2,FALSE)="Ya",1,0),0))</f>
        <v/>
      </c>
      <c r="N152" s="9">
        <f>IF(D152="","",IF(COUNTIF(Majlis,C152)&lt;&gt;1,"Semak majlis",IF(M152&lt;&gt;1,"Majlis tidak aktif",IF(K152="Tidak berkaitan","Tidak berkaitan",IF(K152="Selesai","Selesai",IF(J152="","Isi tarikh",IF(NOT(ISNUMBER(J152)),"Semak tarikh",IF(J152&lt;TODAY(),"Lewat",IF(J152&lt;=TODAY()+7,"Dalam 7 hari","Mengikut jadual")))))))))</f>
        <v/>
      </c>
    </row>
    <row r="153" spans="8:14" ht="30" customHeight="1">
      <c r="H153" s="8">
        <f>IF(OR(D153="",F153="",F153="manual",M153&lt;&gt;1),"",IFERROR(IF(OR(VLOOKUP(IF(B153="Selepas majlis","Selepas",C153),Tetapan!$A$6:$N$10,CHOOSE(MATCH(F153,{"majlis","jemputan","rsvp","katering"},0),3,9,11,10),FALSE)="",VLOOKUP(IF(B153="Selepas majlis","Selepas",C153),Tetapan!$A$6:$N$10,CHOOSE(MATCH(F153,{"majlis","jemputan","rsvp","katering"},0),3,9,11,10),FALSE)=0),"",VLOOKUP(IF(B153="Selepas majlis","Selepas",C153),Tetapan!$A$6:$N$10,CHOOSE(MATCH(F153,{"majlis","jemputan","rsvp","katering"},0),3,9,11,10),FALSE)+G153),""))</f>
        <v/>
      </c>
      <c r="J153" s="8">
        <f>IF(OR(D153="",M153&lt;&gt;1),"",IF(I153&lt;&gt;"",I153,H153))</f>
        <v/>
      </c>
      <c r="M153" s="9">
        <f>IF(D153="","",IFERROR(IF(VLOOKUP(C153,Tetapan!$A$6:$C$9,2,FALSE)="Ya",1,0),0))</f>
        <v/>
      </c>
      <c r="N153" s="9">
        <f>IF(D153="","",IF(COUNTIF(Majlis,C153)&lt;&gt;1,"Semak majlis",IF(M153&lt;&gt;1,"Majlis tidak aktif",IF(K153="Tidak berkaitan","Tidak berkaitan",IF(K153="Selesai","Selesai",IF(J153="","Isi tarikh",IF(NOT(ISNUMBER(J153)),"Semak tarikh",IF(J153&lt;TODAY(),"Lewat",IF(J153&lt;=TODAY()+7,"Dalam 7 hari","Mengikut jadual")))))))))</f>
        <v/>
      </c>
    </row>
    <row r="154" spans="8:14" ht="30" customHeight="1">
      <c r="H154" s="8">
        <f>IF(OR(D154="",F154="",F154="manual",M154&lt;&gt;1),"",IFERROR(IF(OR(VLOOKUP(IF(B154="Selepas majlis","Selepas",C154),Tetapan!$A$6:$N$10,CHOOSE(MATCH(F154,{"majlis","jemputan","rsvp","katering"},0),3,9,11,10),FALSE)="",VLOOKUP(IF(B154="Selepas majlis","Selepas",C154),Tetapan!$A$6:$N$10,CHOOSE(MATCH(F154,{"majlis","jemputan","rsvp","katering"},0),3,9,11,10),FALSE)=0),"",VLOOKUP(IF(B154="Selepas majlis","Selepas",C154),Tetapan!$A$6:$N$10,CHOOSE(MATCH(F154,{"majlis","jemputan","rsvp","katering"},0),3,9,11,10),FALSE)+G154),""))</f>
        <v/>
      </c>
      <c r="J154" s="8">
        <f>IF(OR(D154="",M154&lt;&gt;1),"",IF(I154&lt;&gt;"",I154,H154))</f>
        <v/>
      </c>
      <c r="M154" s="9">
        <f>IF(D154="","",IFERROR(IF(VLOOKUP(C154,Tetapan!$A$6:$C$9,2,FALSE)="Ya",1,0),0))</f>
        <v/>
      </c>
      <c r="N154" s="9">
        <f>IF(D154="","",IF(COUNTIF(Majlis,C154)&lt;&gt;1,"Semak majlis",IF(M154&lt;&gt;1,"Majlis tidak aktif",IF(K154="Tidak berkaitan","Tidak berkaitan",IF(K154="Selesai","Selesai",IF(J154="","Isi tarikh",IF(NOT(ISNUMBER(J154)),"Semak tarikh",IF(J154&lt;TODAY(),"Lewat",IF(J154&lt;=TODAY()+7,"Dalam 7 hari","Mengikut jadual")))))))))</f>
        <v/>
      </c>
    </row>
    <row r="155" spans="8:14" ht="30" customHeight="1">
      <c r="H155" s="8">
        <f>IF(OR(D155="",F155="",F155="manual",M155&lt;&gt;1),"",IFERROR(IF(OR(VLOOKUP(IF(B155="Selepas majlis","Selepas",C155),Tetapan!$A$6:$N$10,CHOOSE(MATCH(F155,{"majlis","jemputan","rsvp","katering"},0),3,9,11,10),FALSE)="",VLOOKUP(IF(B155="Selepas majlis","Selepas",C155),Tetapan!$A$6:$N$10,CHOOSE(MATCH(F155,{"majlis","jemputan","rsvp","katering"},0),3,9,11,10),FALSE)=0),"",VLOOKUP(IF(B155="Selepas majlis","Selepas",C155),Tetapan!$A$6:$N$10,CHOOSE(MATCH(F155,{"majlis","jemputan","rsvp","katering"},0),3,9,11,10),FALSE)+G155),""))</f>
        <v/>
      </c>
      <c r="J155" s="8">
        <f>IF(OR(D155="",M155&lt;&gt;1),"",IF(I155&lt;&gt;"",I155,H155))</f>
        <v/>
      </c>
      <c r="M155" s="9">
        <f>IF(D155="","",IFERROR(IF(VLOOKUP(C155,Tetapan!$A$6:$C$9,2,FALSE)="Ya",1,0),0))</f>
        <v/>
      </c>
      <c r="N155" s="9">
        <f>IF(D155="","",IF(COUNTIF(Majlis,C155)&lt;&gt;1,"Semak majlis",IF(M155&lt;&gt;1,"Majlis tidak aktif",IF(K155="Tidak berkaitan","Tidak berkaitan",IF(K155="Selesai","Selesai",IF(J155="","Isi tarikh",IF(NOT(ISNUMBER(J155)),"Semak tarikh",IF(J155&lt;TODAY(),"Lewat",IF(J155&lt;=TODAY()+7,"Dalam 7 hari","Mengikut jadual")))))))))</f>
        <v/>
      </c>
    </row>
    <row r="156" spans="8:14" ht="30" customHeight="1">
      <c r="H156" s="8">
        <f>IF(OR(D156="",F156="",F156="manual",M156&lt;&gt;1),"",IFERROR(IF(OR(VLOOKUP(IF(B156="Selepas majlis","Selepas",C156),Tetapan!$A$6:$N$10,CHOOSE(MATCH(F156,{"majlis","jemputan","rsvp","katering"},0),3,9,11,10),FALSE)="",VLOOKUP(IF(B156="Selepas majlis","Selepas",C156),Tetapan!$A$6:$N$10,CHOOSE(MATCH(F156,{"majlis","jemputan","rsvp","katering"},0),3,9,11,10),FALSE)=0),"",VLOOKUP(IF(B156="Selepas majlis","Selepas",C156),Tetapan!$A$6:$N$10,CHOOSE(MATCH(F156,{"majlis","jemputan","rsvp","katering"},0),3,9,11,10),FALSE)+G156),""))</f>
        <v/>
      </c>
      <c r="J156" s="8">
        <f>IF(OR(D156="",M156&lt;&gt;1),"",IF(I156&lt;&gt;"",I156,H156))</f>
        <v/>
      </c>
      <c r="M156" s="9">
        <f>IF(D156="","",IFERROR(IF(VLOOKUP(C156,Tetapan!$A$6:$C$9,2,FALSE)="Ya",1,0),0))</f>
        <v/>
      </c>
      <c r="N156" s="9">
        <f>IF(D156="","",IF(COUNTIF(Majlis,C156)&lt;&gt;1,"Semak majlis",IF(M156&lt;&gt;1,"Majlis tidak aktif",IF(K156="Tidak berkaitan","Tidak berkaitan",IF(K156="Selesai","Selesai",IF(J156="","Isi tarikh",IF(NOT(ISNUMBER(J156)),"Semak tarikh",IF(J156&lt;TODAY(),"Lewat",IF(J156&lt;=TODAY()+7,"Dalam 7 hari","Mengikut jadual")))))))))</f>
        <v/>
      </c>
    </row>
    <row r="157" spans="8:14" ht="30" customHeight="1">
      <c r="H157" s="8">
        <f>IF(OR(D157="",F157="",F157="manual",M157&lt;&gt;1),"",IFERROR(IF(OR(VLOOKUP(IF(B157="Selepas majlis","Selepas",C157),Tetapan!$A$6:$N$10,CHOOSE(MATCH(F157,{"majlis","jemputan","rsvp","katering"},0),3,9,11,10),FALSE)="",VLOOKUP(IF(B157="Selepas majlis","Selepas",C157),Tetapan!$A$6:$N$10,CHOOSE(MATCH(F157,{"majlis","jemputan","rsvp","katering"},0),3,9,11,10),FALSE)=0),"",VLOOKUP(IF(B157="Selepas majlis","Selepas",C157),Tetapan!$A$6:$N$10,CHOOSE(MATCH(F157,{"majlis","jemputan","rsvp","katering"},0),3,9,11,10),FALSE)+G157),""))</f>
        <v/>
      </c>
      <c r="J157" s="8">
        <f>IF(OR(D157="",M157&lt;&gt;1),"",IF(I157&lt;&gt;"",I157,H157))</f>
        <v/>
      </c>
      <c r="M157" s="9">
        <f>IF(D157="","",IFERROR(IF(VLOOKUP(C157,Tetapan!$A$6:$C$9,2,FALSE)="Ya",1,0),0))</f>
        <v/>
      </c>
      <c r="N157" s="9">
        <f>IF(D157="","",IF(COUNTIF(Majlis,C157)&lt;&gt;1,"Semak majlis",IF(M157&lt;&gt;1,"Majlis tidak aktif",IF(K157="Tidak berkaitan","Tidak berkaitan",IF(K157="Selesai","Selesai",IF(J157="","Isi tarikh",IF(NOT(ISNUMBER(J157)),"Semak tarikh",IF(J157&lt;TODAY(),"Lewat",IF(J157&lt;=TODAY()+7,"Dalam 7 hari","Mengikut jadual")))))))))</f>
        <v/>
      </c>
    </row>
    <row r="158" spans="8:14" ht="30" customHeight="1">
      <c r="H158" s="8">
        <f>IF(OR(D158="",F158="",F158="manual",M158&lt;&gt;1),"",IFERROR(IF(OR(VLOOKUP(IF(B158="Selepas majlis","Selepas",C158),Tetapan!$A$6:$N$10,CHOOSE(MATCH(F158,{"majlis","jemputan","rsvp","katering"},0),3,9,11,10),FALSE)="",VLOOKUP(IF(B158="Selepas majlis","Selepas",C158),Tetapan!$A$6:$N$10,CHOOSE(MATCH(F158,{"majlis","jemputan","rsvp","katering"},0),3,9,11,10),FALSE)=0),"",VLOOKUP(IF(B158="Selepas majlis","Selepas",C158),Tetapan!$A$6:$N$10,CHOOSE(MATCH(F158,{"majlis","jemputan","rsvp","katering"},0),3,9,11,10),FALSE)+G158),""))</f>
        <v/>
      </c>
      <c r="J158" s="8">
        <f>IF(OR(D158="",M158&lt;&gt;1),"",IF(I158&lt;&gt;"",I158,H158))</f>
        <v/>
      </c>
      <c r="M158" s="9">
        <f>IF(D158="","",IFERROR(IF(VLOOKUP(C158,Tetapan!$A$6:$C$9,2,FALSE)="Ya",1,0),0))</f>
        <v/>
      </c>
      <c r="N158" s="9">
        <f>IF(D158="","",IF(COUNTIF(Majlis,C158)&lt;&gt;1,"Semak majlis",IF(M158&lt;&gt;1,"Majlis tidak aktif",IF(K158="Tidak berkaitan","Tidak berkaitan",IF(K158="Selesai","Selesai",IF(J158="","Isi tarikh",IF(NOT(ISNUMBER(J158)),"Semak tarikh",IF(J158&lt;TODAY(),"Lewat",IF(J158&lt;=TODAY()+7,"Dalam 7 hari","Mengikut jadual")))))))))</f>
        <v/>
      </c>
    </row>
    <row r="159" spans="8:14" ht="30" customHeight="1">
      <c r="H159" s="8">
        <f>IF(OR(D159="",F159="",F159="manual",M159&lt;&gt;1),"",IFERROR(IF(OR(VLOOKUP(IF(B159="Selepas majlis","Selepas",C159),Tetapan!$A$6:$N$10,CHOOSE(MATCH(F159,{"majlis","jemputan","rsvp","katering"},0),3,9,11,10),FALSE)="",VLOOKUP(IF(B159="Selepas majlis","Selepas",C159),Tetapan!$A$6:$N$10,CHOOSE(MATCH(F159,{"majlis","jemputan","rsvp","katering"},0),3,9,11,10),FALSE)=0),"",VLOOKUP(IF(B159="Selepas majlis","Selepas",C159),Tetapan!$A$6:$N$10,CHOOSE(MATCH(F159,{"majlis","jemputan","rsvp","katering"},0),3,9,11,10),FALSE)+G159),""))</f>
        <v/>
      </c>
      <c r="J159" s="8">
        <f>IF(OR(D159="",M159&lt;&gt;1),"",IF(I159&lt;&gt;"",I159,H159))</f>
        <v/>
      </c>
      <c r="M159" s="9">
        <f>IF(D159="","",IFERROR(IF(VLOOKUP(C159,Tetapan!$A$6:$C$9,2,FALSE)="Ya",1,0),0))</f>
        <v/>
      </c>
      <c r="N159" s="9">
        <f>IF(D159="","",IF(COUNTIF(Majlis,C159)&lt;&gt;1,"Semak majlis",IF(M159&lt;&gt;1,"Majlis tidak aktif",IF(K159="Tidak berkaitan","Tidak berkaitan",IF(K159="Selesai","Selesai",IF(J159="","Isi tarikh",IF(NOT(ISNUMBER(J159)),"Semak tarikh",IF(J159&lt;TODAY(),"Lewat",IF(J159&lt;=TODAY()+7,"Dalam 7 hari","Mengikut jadual")))))))))</f>
        <v/>
      </c>
    </row>
    <row r="160" spans="8:14" ht="30" customHeight="1">
      <c r="H160" s="8">
        <f>IF(OR(D160="",F160="",F160="manual",M160&lt;&gt;1),"",IFERROR(IF(OR(VLOOKUP(IF(B160="Selepas majlis","Selepas",C160),Tetapan!$A$6:$N$10,CHOOSE(MATCH(F160,{"majlis","jemputan","rsvp","katering"},0),3,9,11,10),FALSE)="",VLOOKUP(IF(B160="Selepas majlis","Selepas",C160),Tetapan!$A$6:$N$10,CHOOSE(MATCH(F160,{"majlis","jemputan","rsvp","katering"},0),3,9,11,10),FALSE)=0),"",VLOOKUP(IF(B160="Selepas majlis","Selepas",C160),Tetapan!$A$6:$N$10,CHOOSE(MATCH(F160,{"majlis","jemputan","rsvp","katering"},0),3,9,11,10),FALSE)+G160),""))</f>
        <v/>
      </c>
      <c r="J160" s="8">
        <f>IF(OR(D160="",M160&lt;&gt;1),"",IF(I160&lt;&gt;"",I160,H160))</f>
        <v/>
      </c>
      <c r="M160" s="9">
        <f>IF(D160="","",IFERROR(IF(VLOOKUP(C160,Tetapan!$A$6:$C$9,2,FALSE)="Ya",1,0),0))</f>
        <v/>
      </c>
      <c r="N160" s="9">
        <f>IF(D160="","",IF(COUNTIF(Majlis,C160)&lt;&gt;1,"Semak majlis",IF(M160&lt;&gt;1,"Majlis tidak aktif",IF(K160="Tidak berkaitan","Tidak berkaitan",IF(K160="Selesai","Selesai",IF(J160="","Isi tarikh",IF(NOT(ISNUMBER(J160)),"Semak tarikh",IF(J160&lt;TODAY(),"Lewat",IF(J160&lt;=TODAY()+7,"Dalam 7 hari","Mengikut jadual")))))))))</f>
        <v/>
      </c>
    </row>
    <row r="161" spans="8:14" ht="30" customHeight="1">
      <c r="H161" s="8">
        <f>IF(OR(D161="",F161="",F161="manual",M161&lt;&gt;1),"",IFERROR(IF(OR(VLOOKUP(IF(B161="Selepas majlis","Selepas",C161),Tetapan!$A$6:$N$10,CHOOSE(MATCH(F161,{"majlis","jemputan","rsvp","katering"},0),3,9,11,10),FALSE)="",VLOOKUP(IF(B161="Selepas majlis","Selepas",C161),Tetapan!$A$6:$N$10,CHOOSE(MATCH(F161,{"majlis","jemputan","rsvp","katering"},0),3,9,11,10),FALSE)=0),"",VLOOKUP(IF(B161="Selepas majlis","Selepas",C161),Tetapan!$A$6:$N$10,CHOOSE(MATCH(F161,{"majlis","jemputan","rsvp","katering"},0),3,9,11,10),FALSE)+G161),""))</f>
        <v/>
      </c>
      <c r="J161" s="8">
        <f>IF(OR(D161="",M161&lt;&gt;1),"",IF(I161&lt;&gt;"",I161,H161))</f>
        <v/>
      </c>
      <c r="M161" s="9">
        <f>IF(D161="","",IFERROR(IF(VLOOKUP(C161,Tetapan!$A$6:$C$9,2,FALSE)="Ya",1,0),0))</f>
        <v/>
      </c>
      <c r="N161" s="9">
        <f>IF(D161="","",IF(COUNTIF(Majlis,C161)&lt;&gt;1,"Semak majlis",IF(M161&lt;&gt;1,"Majlis tidak aktif",IF(K161="Tidak berkaitan","Tidak berkaitan",IF(K161="Selesai","Selesai",IF(J161="","Isi tarikh",IF(NOT(ISNUMBER(J161)),"Semak tarikh",IF(J161&lt;TODAY(),"Lewat",IF(J161&lt;=TODAY()+7,"Dalam 7 hari","Mengikut jadual")))))))))</f>
        <v/>
      </c>
    </row>
    <row r="162" spans="8:14" ht="30" customHeight="1">
      <c r="H162" s="8">
        <f>IF(OR(D162="",F162="",F162="manual",M162&lt;&gt;1),"",IFERROR(IF(OR(VLOOKUP(IF(B162="Selepas majlis","Selepas",C162),Tetapan!$A$6:$N$10,CHOOSE(MATCH(F162,{"majlis","jemputan","rsvp","katering"},0),3,9,11,10),FALSE)="",VLOOKUP(IF(B162="Selepas majlis","Selepas",C162),Tetapan!$A$6:$N$10,CHOOSE(MATCH(F162,{"majlis","jemputan","rsvp","katering"},0),3,9,11,10),FALSE)=0),"",VLOOKUP(IF(B162="Selepas majlis","Selepas",C162),Tetapan!$A$6:$N$10,CHOOSE(MATCH(F162,{"majlis","jemputan","rsvp","katering"},0),3,9,11,10),FALSE)+G162),""))</f>
        <v/>
      </c>
      <c r="J162" s="8">
        <f>IF(OR(D162="",M162&lt;&gt;1),"",IF(I162&lt;&gt;"",I162,H162))</f>
        <v/>
      </c>
      <c r="M162" s="9">
        <f>IF(D162="","",IFERROR(IF(VLOOKUP(C162,Tetapan!$A$6:$C$9,2,FALSE)="Ya",1,0),0))</f>
        <v/>
      </c>
      <c r="N162" s="9">
        <f>IF(D162="","",IF(COUNTIF(Majlis,C162)&lt;&gt;1,"Semak majlis",IF(M162&lt;&gt;1,"Majlis tidak aktif",IF(K162="Tidak berkaitan","Tidak berkaitan",IF(K162="Selesai","Selesai",IF(J162="","Isi tarikh",IF(NOT(ISNUMBER(J162)),"Semak tarikh",IF(J162&lt;TODAY(),"Lewat",IF(J162&lt;=TODAY()+7,"Dalam 7 hari","Mengikut jadual")))))))))</f>
        <v/>
      </c>
    </row>
    <row r="163" spans="8:14" ht="30" customHeight="1">
      <c r="H163" s="8">
        <f>IF(OR(D163="",F163="",F163="manual",M163&lt;&gt;1),"",IFERROR(IF(OR(VLOOKUP(IF(B163="Selepas majlis","Selepas",C163),Tetapan!$A$6:$N$10,CHOOSE(MATCH(F163,{"majlis","jemputan","rsvp","katering"},0),3,9,11,10),FALSE)="",VLOOKUP(IF(B163="Selepas majlis","Selepas",C163),Tetapan!$A$6:$N$10,CHOOSE(MATCH(F163,{"majlis","jemputan","rsvp","katering"},0),3,9,11,10),FALSE)=0),"",VLOOKUP(IF(B163="Selepas majlis","Selepas",C163),Tetapan!$A$6:$N$10,CHOOSE(MATCH(F163,{"majlis","jemputan","rsvp","katering"},0),3,9,11,10),FALSE)+G163),""))</f>
        <v/>
      </c>
      <c r="J163" s="8">
        <f>IF(OR(D163="",M163&lt;&gt;1),"",IF(I163&lt;&gt;"",I163,H163))</f>
        <v/>
      </c>
      <c r="M163" s="9">
        <f>IF(D163="","",IFERROR(IF(VLOOKUP(C163,Tetapan!$A$6:$C$9,2,FALSE)="Ya",1,0),0))</f>
        <v/>
      </c>
      <c r="N163" s="9">
        <f>IF(D163="","",IF(COUNTIF(Majlis,C163)&lt;&gt;1,"Semak majlis",IF(M163&lt;&gt;1,"Majlis tidak aktif",IF(K163="Tidak berkaitan","Tidak berkaitan",IF(K163="Selesai","Selesai",IF(J163="","Isi tarikh",IF(NOT(ISNUMBER(J163)),"Semak tarikh",IF(J163&lt;TODAY(),"Lewat",IF(J163&lt;=TODAY()+7,"Dalam 7 hari","Mengikut jadual")))))))))</f>
        <v/>
      </c>
    </row>
    <row r="164" spans="8:14" ht="30" customHeight="1">
      <c r="H164" s="8">
        <f>IF(OR(D164="",F164="",F164="manual",M164&lt;&gt;1),"",IFERROR(IF(OR(VLOOKUP(IF(B164="Selepas majlis","Selepas",C164),Tetapan!$A$6:$N$10,CHOOSE(MATCH(F164,{"majlis","jemputan","rsvp","katering"},0),3,9,11,10),FALSE)="",VLOOKUP(IF(B164="Selepas majlis","Selepas",C164),Tetapan!$A$6:$N$10,CHOOSE(MATCH(F164,{"majlis","jemputan","rsvp","katering"},0),3,9,11,10),FALSE)=0),"",VLOOKUP(IF(B164="Selepas majlis","Selepas",C164),Tetapan!$A$6:$N$10,CHOOSE(MATCH(F164,{"majlis","jemputan","rsvp","katering"},0),3,9,11,10),FALSE)+G164),""))</f>
        <v/>
      </c>
      <c r="J164" s="8">
        <f>IF(OR(D164="",M164&lt;&gt;1),"",IF(I164&lt;&gt;"",I164,H164))</f>
        <v/>
      </c>
      <c r="M164" s="9">
        <f>IF(D164="","",IFERROR(IF(VLOOKUP(C164,Tetapan!$A$6:$C$9,2,FALSE)="Ya",1,0),0))</f>
        <v/>
      </c>
      <c r="N164" s="9">
        <f>IF(D164="","",IF(COUNTIF(Majlis,C164)&lt;&gt;1,"Semak majlis",IF(M164&lt;&gt;1,"Majlis tidak aktif",IF(K164="Tidak berkaitan","Tidak berkaitan",IF(K164="Selesai","Selesai",IF(J164="","Isi tarikh",IF(NOT(ISNUMBER(J164)),"Semak tarikh",IF(J164&lt;TODAY(),"Lewat",IF(J164&lt;=TODAY()+7,"Dalam 7 hari","Mengikut jadual")))))))))</f>
        <v/>
      </c>
    </row>
    <row r="165" spans="8:14" ht="30" customHeight="1">
      <c r="H165" s="8">
        <f>IF(OR(D165="",F165="",F165="manual",M165&lt;&gt;1),"",IFERROR(IF(OR(VLOOKUP(IF(B165="Selepas majlis","Selepas",C165),Tetapan!$A$6:$N$10,CHOOSE(MATCH(F165,{"majlis","jemputan","rsvp","katering"},0),3,9,11,10),FALSE)="",VLOOKUP(IF(B165="Selepas majlis","Selepas",C165),Tetapan!$A$6:$N$10,CHOOSE(MATCH(F165,{"majlis","jemputan","rsvp","katering"},0),3,9,11,10),FALSE)=0),"",VLOOKUP(IF(B165="Selepas majlis","Selepas",C165),Tetapan!$A$6:$N$10,CHOOSE(MATCH(F165,{"majlis","jemputan","rsvp","katering"},0),3,9,11,10),FALSE)+G165),""))</f>
        <v/>
      </c>
      <c r="J165" s="8">
        <f>IF(OR(D165="",M165&lt;&gt;1),"",IF(I165&lt;&gt;"",I165,H165))</f>
        <v/>
      </c>
      <c r="M165" s="9">
        <f>IF(D165="","",IFERROR(IF(VLOOKUP(C165,Tetapan!$A$6:$C$9,2,FALSE)="Ya",1,0),0))</f>
        <v/>
      </c>
      <c r="N165" s="9">
        <f>IF(D165="","",IF(COUNTIF(Majlis,C165)&lt;&gt;1,"Semak majlis",IF(M165&lt;&gt;1,"Majlis tidak aktif",IF(K165="Tidak berkaitan","Tidak berkaitan",IF(K165="Selesai","Selesai",IF(J165="","Isi tarikh",IF(NOT(ISNUMBER(J165)),"Semak tarikh",IF(J165&lt;TODAY(),"Lewat",IF(J165&lt;=TODAY()+7,"Dalam 7 hari","Mengikut jadual")))))))))</f>
        <v/>
      </c>
    </row>
    <row r="166" spans="8:14" ht="30" customHeight="1">
      <c r="H166" s="8">
        <f>IF(OR(D166="",F166="",F166="manual",M166&lt;&gt;1),"",IFERROR(IF(OR(VLOOKUP(IF(B166="Selepas majlis","Selepas",C166),Tetapan!$A$6:$N$10,CHOOSE(MATCH(F166,{"majlis","jemputan","rsvp","katering"},0),3,9,11,10),FALSE)="",VLOOKUP(IF(B166="Selepas majlis","Selepas",C166),Tetapan!$A$6:$N$10,CHOOSE(MATCH(F166,{"majlis","jemputan","rsvp","katering"},0),3,9,11,10),FALSE)=0),"",VLOOKUP(IF(B166="Selepas majlis","Selepas",C166),Tetapan!$A$6:$N$10,CHOOSE(MATCH(F166,{"majlis","jemputan","rsvp","katering"},0),3,9,11,10),FALSE)+G166),""))</f>
        <v/>
      </c>
      <c r="J166" s="8">
        <f>IF(OR(D166="",M166&lt;&gt;1),"",IF(I166&lt;&gt;"",I166,H166))</f>
        <v/>
      </c>
      <c r="M166" s="9">
        <f>IF(D166="","",IFERROR(IF(VLOOKUP(C166,Tetapan!$A$6:$C$9,2,FALSE)="Ya",1,0),0))</f>
        <v/>
      </c>
      <c r="N166" s="9">
        <f>IF(D166="","",IF(COUNTIF(Majlis,C166)&lt;&gt;1,"Semak majlis",IF(M166&lt;&gt;1,"Majlis tidak aktif",IF(K166="Tidak berkaitan","Tidak berkaitan",IF(K166="Selesai","Selesai",IF(J166="","Isi tarikh",IF(NOT(ISNUMBER(J166)),"Semak tarikh",IF(J166&lt;TODAY(),"Lewat",IF(J166&lt;=TODAY()+7,"Dalam 7 hari","Mengikut jadual")))))))))</f>
        <v/>
      </c>
    </row>
    <row r="167" spans="8:14" ht="30" customHeight="1">
      <c r="H167" s="8">
        <f>IF(OR(D167="",F167="",F167="manual",M167&lt;&gt;1),"",IFERROR(IF(OR(VLOOKUP(IF(B167="Selepas majlis","Selepas",C167),Tetapan!$A$6:$N$10,CHOOSE(MATCH(F167,{"majlis","jemputan","rsvp","katering"},0),3,9,11,10),FALSE)="",VLOOKUP(IF(B167="Selepas majlis","Selepas",C167),Tetapan!$A$6:$N$10,CHOOSE(MATCH(F167,{"majlis","jemputan","rsvp","katering"},0),3,9,11,10),FALSE)=0),"",VLOOKUP(IF(B167="Selepas majlis","Selepas",C167),Tetapan!$A$6:$N$10,CHOOSE(MATCH(F167,{"majlis","jemputan","rsvp","katering"},0),3,9,11,10),FALSE)+G167),""))</f>
        <v/>
      </c>
      <c r="J167" s="8">
        <f>IF(OR(D167="",M167&lt;&gt;1),"",IF(I167&lt;&gt;"",I167,H167))</f>
        <v/>
      </c>
      <c r="M167" s="9">
        <f>IF(D167="","",IFERROR(IF(VLOOKUP(C167,Tetapan!$A$6:$C$9,2,FALSE)="Ya",1,0),0))</f>
        <v/>
      </c>
      <c r="N167" s="9">
        <f>IF(D167="","",IF(COUNTIF(Majlis,C167)&lt;&gt;1,"Semak majlis",IF(M167&lt;&gt;1,"Majlis tidak aktif",IF(K167="Tidak berkaitan","Tidak berkaitan",IF(K167="Selesai","Selesai",IF(J167="","Isi tarikh",IF(NOT(ISNUMBER(J167)),"Semak tarikh",IF(J167&lt;TODAY(),"Lewat",IF(J167&lt;=TODAY()+7,"Dalam 7 hari","Mengikut jadual")))))))))</f>
        <v/>
      </c>
    </row>
    <row r="168" spans="8:14" ht="30" customHeight="1">
      <c r="H168" s="8">
        <f>IF(OR(D168="",F168="",F168="manual",M168&lt;&gt;1),"",IFERROR(IF(OR(VLOOKUP(IF(B168="Selepas majlis","Selepas",C168),Tetapan!$A$6:$N$10,CHOOSE(MATCH(F168,{"majlis","jemputan","rsvp","katering"},0),3,9,11,10),FALSE)="",VLOOKUP(IF(B168="Selepas majlis","Selepas",C168),Tetapan!$A$6:$N$10,CHOOSE(MATCH(F168,{"majlis","jemputan","rsvp","katering"},0),3,9,11,10),FALSE)=0),"",VLOOKUP(IF(B168="Selepas majlis","Selepas",C168),Tetapan!$A$6:$N$10,CHOOSE(MATCH(F168,{"majlis","jemputan","rsvp","katering"},0),3,9,11,10),FALSE)+G168),""))</f>
        <v/>
      </c>
      <c r="J168" s="8">
        <f>IF(OR(D168="",M168&lt;&gt;1),"",IF(I168&lt;&gt;"",I168,H168))</f>
        <v/>
      </c>
      <c r="M168" s="9">
        <f>IF(D168="","",IFERROR(IF(VLOOKUP(C168,Tetapan!$A$6:$C$9,2,FALSE)="Ya",1,0),0))</f>
        <v/>
      </c>
      <c r="N168" s="9">
        <f>IF(D168="","",IF(COUNTIF(Majlis,C168)&lt;&gt;1,"Semak majlis",IF(M168&lt;&gt;1,"Majlis tidak aktif",IF(K168="Tidak berkaitan","Tidak berkaitan",IF(K168="Selesai","Selesai",IF(J168="","Isi tarikh",IF(NOT(ISNUMBER(J168)),"Semak tarikh",IF(J168&lt;TODAY(),"Lewat",IF(J168&lt;=TODAY()+7,"Dalam 7 hari","Mengikut jadual")))))))))</f>
        <v/>
      </c>
    </row>
    <row r="169" spans="8:14" ht="30" customHeight="1">
      <c r="H169" s="8">
        <f>IF(OR(D169="",F169="",F169="manual",M169&lt;&gt;1),"",IFERROR(IF(OR(VLOOKUP(IF(B169="Selepas majlis","Selepas",C169),Tetapan!$A$6:$N$10,CHOOSE(MATCH(F169,{"majlis","jemputan","rsvp","katering"},0),3,9,11,10),FALSE)="",VLOOKUP(IF(B169="Selepas majlis","Selepas",C169),Tetapan!$A$6:$N$10,CHOOSE(MATCH(F169,{"majlis","jemputan","rsvp","katering"},0),3,9,11,10),FALSE)=0),"",VLOOKUP(IF(B169="Selepas majlis","Selepas",C169),Tetapan!$A$6:$N$10,CHOOSE(MATCH(F169,{"majlis","jemputan","rsvp","katering"},0),3,9,11,10),FALSE)+G169),""))</f>
        <v/>
      </c>
      <c r="J169" s="8">
        <f>IF(OR(D169="",M169&lt;&gt;1),"",IF(I169&lt;&gt;"",I169,H169))</f>
        <v/>
      </c>
      <c r="M169" s="9">
        <f>IF(D169="","",IFERROR(IF(VLOOKUP(C169,Tetapan!$A$6:$C$9,2,FALSE)="Ya",1,0),0))</f>
        <v/>
      </c>
      <c r="N169" s="9">
        <f>IF(D169="","",IF(COUNTIF(Majlis,C169)&lt;&gt;1,"Semak majlis",IF(M169&lt;&gt;1,"Majlis tidak aktif",IF(K169="Tidak berkaitan","Tidak berkaitan",IF(K169="Selesai","Selesai",IF(J169="","Isi tarikh",IF(NOT(ISNUMBER(J169)),"Semak tarikh",IF(J169&lt;TODAY(),"Lewat",IF(J169&lt;=TODAY()+7,"Dalam 7 hari","Mengikut jadual")))))))))</f>
        <v/>
      </c>
    </row>
    <row r="170" spans="8:14" ht="30" customHeight="1">
      <c r="H170" s="8">
        <f>IF(OR(D170="",F170="",F170="manual",M170&lt;&gt;1),"",IFERROR(IF(OR(VLOOKUP(IF(B170="Selepas majlis","Selepas",C170),Tetapan!$A$6:$N$10,CHOOSE(MATCH(F170,{"majlis","jemputan","rsvp","katering"},0),3,9,11,10),FALSE)="",VLOOKUP(IF(B170="Selepas majlis","Selepas",C170),Tetapan!$A$6:$N$10,CHOOSE(MATCH(F170,{"majlis","jemputan","rsvp","katering"},0),3,9,11,10),FALSE)=0),"",VLOOKUP(IF(B170="Selepas majlis","Selepas",C170),Tetapan!$A$6:$N$10,CHOOSE(MATCH(F170,{"majlis","jemputan","rsvp","katering"},0),3,9,11,10),FALSE)+G170),""))</f>
        <v/>
      </c>
      <c r="J170" s="8">
        <f>IF(OR(D170="",M170&lt;&gt;1),"",IF(I170&lt;&gt;"",I170,H170))</f>
        <v/>
      </c>
      <c r="M170" s="9">
        <f>IF(D170="","",IFERROR(IF(VLOOKUP(C170,Tetapan!$A$6:$C$9,2,FALSE)="Ya",1,0),0))</f>
        <v/>
      </c>
      <c r="N170" s="9">
        <f>IF(D170="","",IF(COUNTIF(Majlis,C170)&lt;&gt;1,"Semak majlis",IF(M170&lt;&gt;1,"Majlis tidak aktif",IF(K170="Tidak berkaitan","Tidak berkaitan",IF(K170="Selesai","Selesai",IF(J170="","Isi tarikh",IF(NOT(ISNUMBER(J170)),"Semak tarikh",IF(J170&lt;TODAY(),"Lewat",IF(J170&lt;=TODAY()+7,"Dalam 7 hari","Mengikut jadual")))))))))</f>
        <v/>
      </c>
    </row>
    <row r="171" spans="8:14" ht="30" customHeight="1">
      <c r="H171" s="8">
        <f>IF(OR(D171="",F171="",F171="manual",M171&lt;&gt;1),"",IFERROR(IF(OR(VLOOKUP(IF(B171="Selepas majlis","Selepas",C171),Tetapan!$A$6:$N$10,CHOOSE(MATCH(F171,{"majlis","jemputan","rsvp","katering"},0),3,9,11,10),FALSE)="",VLOOKUP(IF(B171="Selepas majlis","Selepas",C171),Tetapan!$A$6:$N$10,CHOOSE(MATCH(F171,{"majlis","jemputan","rsvp","katering"},0),3,9,11,10),FALSE)=0),"",VLOOKUP(IF(B171="Selepas majlis","Selepas",C171),Tetapan!$A$6:$N$10,CHOOSE(MATCH(F171,{"majlis","jemputan","rsvp","katering"},0),3,9,11,10),FALSE)+G171),""))</f>
        <v/>
      </c>
      <c r="J171" s="8">
        <f>IF(OR(D171="",M171&lt;&gt;1),"",IF(I171&lt;&gt;"",I171,H171))</f>
        <v/>
      </c>
      <c r="M171" s="9">
        <f>IF(D171="","",IFERROR(IF(VLOOKUP(C171,Tetapan!$A$6:$C$9,2,FALSE)="Ya",1,0),0))</f>
        <v/>
      </c>
      <c r="N171" s="9">
        <f>IF(D171="","",IF(COUNTIF(Majlis,C171)&lt;&gt;1,"Semak majlis",IF(M171&lt;&gt;1,"Majlis tidak aktif",IF(K171="Tidak berkaitan","Tidak berkaitan",IF(K171="Selesai","Selesai",IF(J171="","Isi tarikh",IF(NOT(ISNUMBER(J171)),"Semak tarikh",IF(J171&lt;TODAY(),"Lewat",IF(J171&lt;=TODAY()+7,"Dalam 7 hari","Mengikut jadual")))))))))</f>
        <v/>
      </c>
    </row>
    <row r="172" spans="8:14" ht="30" customHeight="1">
      <c r="H172" s="8">
        <f>IF(OR(D172="",F172="",F172="manual",M172&lt;&gt;1),"",IFERROR(IF(OR(VLOOKUP(IF(B172="Selepas majlis","Selepas",C172),Tetapan!$A$6:$N$10,CHOOSE(MATCH(F172,{"majlis","jemputan","rsvp","katering"},0),3,9,11,10),FALSE)="",VLOOKUP(IF(B172="Selepas majlis","Selepas",C172),Tetapan!$A$6:$N$10,CHOOSE(MATCH(F172,{"majlis","jemputan","rsvp","katering"},0),3,9,11,10),FALSE)=0),"",VLOOKUP(IF(B172="Selepas majlis","Selepas",C172),Tetapan!$A$6:$N$10,CHOOSE(MATCH(F172,{"majlis","jemputan","rsvp","katering"},0),3,9,11,10),FALSE)+G172),""))</f>
        <v/>
      </c>
      <c r="J172" s="8">
        <f>IF(OR(D172="",M172&lt;&gt;1),"",IF(I172&lt;&gt;"",I172,H172))</f>
        <v/>
      </c>
      <c r="M172" s="9">
        <f>IF(D172="","",IFERROR(IF(VLOOKUP(C172,Tetapan!$A$6:$C$9,2,FALSE)="Ya",1,0),0))</f>
        <v/>
      </c>
      <c r="N172" s="9">
        <f>IF(D172="","",IF(COUNTIF(Majlis,C172)&lt;&gt;1,"Semak majlis",IF(M172&lt;&gt;1,"Majlis tidak aktif",IF(K172="Tidak berkaitan","Tidak berkaitan",IF(K172="Selesai","Selesai",IF(J172="","Isi tarikh",IF(NOT(ISNUMBER(J172)),"Semak tarikh",IF(J172&lt;TODAY(),"Lewat",IF(J172&lt;=TODAY()+7,"Dalam 7 hari","Mengikut jadual")))))))))</f>
        <v/>
      </c>
    </row>
    <row r="173" spans="8:14" ht="30" customHeight="1">
      <c r="H173" s="8">
        <f>IF(OR(D173="",F173="",F173="manual",M173&lt;&gt;1),"",IFERROR(IF(OR(VLOOKUP(IF(B173="Selepas majlis","Selepas",C173),Tetapan!$A$6:$N$10,CHOOSE(MATCH(F173,{"majlis","jemputan","rsvp","katering"},0),3,9,11,10),FALSE)="",VLOOKUP(IF(B173="Selepas majlis","Selepas",C173),Tetapan!$A$6:$N$10,CHOOSE(MATCH(F173,{"majlis","jemputan","rsvp","katering"},0),3,9,11,10),FALSE)=0),"",VLOOKUP(IF(B173="Selepas majlis","Selepas",C173),Tetapan!$A$6:$N$10,CHOOSE(MATCH(F173,{"majlis","jemputan","rsvp","katering"},0),3,9,11,10),FALSE)+G173),""))</f>
        <v/>
      </c>
      <c r="J173" s="8">
        <f>IF(OR(D173="",M173&lt;&gt;1),"",IF(I173&lt;&gt;"",I173,H173))</f>
        <v/>
      </c>
      <c r="M173" s="9">
        <f>IF(D173="","",IFERROR(IF(VLOOKUP(C173,Tetapan!$A$6:$C$9,2,FALSE)="Ya",1,0),0))</f>
        <v/>
      </c>
      <c r="N173" s="9">
        <f>IF(D173="","",IF(COUNTIF(Majlis,C173)&lt;&gt;1,"Semak majlis",IF(M173&lt;&gt;1,"Majlis tidak aktif",IF(K173="Tidak berkaitan","Tidak berkaitan",IF(K173="Selesai","Selesai",IF(J173="","Isi tarikh",IF(NOT(ISNUMBER(J173)),"Semak tarikh",IF(J173&lt;TODAY(),"Lewat",IF(J173&lt;=TODAY()+7,"Dalam 7 hari","Mengikut jadual")))))))))</f>
        <v/>
      </c>
    </row>
    <row r="174" spans="8:14" ht="30" customHeight="1">
      <c r="H174" s="8">
        <f>IF(OR(D174="",F174="",F174="manual",M174&lt;&gt;1),"",IFERROR(IF(OR(VLOOKUP(IF(B174="Selepas majlis","Selepas",C174),Tetapan!$A$6:$N$10,CHOOSE(MATCH(F174,{"majlis","jemputan","rsvp","katering"},0),3,9,11,10),FALSE)="",VLOOKUP(IF(B174="Selepas majlis","Selepas",C174),Tetapan!$A$6:$N$10,CHOOSE(MATCH(F174,{"majlis","jemputan","rsvp","katering"},0),3,9,11,10),FALSE)=0),"",VLOOKUP(IF(B174="Selepas majlis","Selepas",C174),Tetapan!$A$6:$N$10,CHOOSE(MATCH(F174,{"majlis","jemputan","rsvp","katering"},0),3,9,11,10),FALSE)+G174),""))</f>
        <v/>
      </c>
      <c r="J174" s="8">
        <f>IF(OR(D174="",M174&lt;&gt;1),"",IF(I174&lt;&gt;"",I174,H174))</f>
        <v/>
      </c>
      <c r="M174" s="9">
        <f>IF(D174="","",IFERROR(IF(VLOOKUP(C174,Tetapan!$A$6:$C$9,2,FALSE)="Ya",1,0),0))</f>
        <v/>
      </c>
      <c r="N174" s="9">
        <f>IF(D174="","",IF(COUNTIF(Majlis,C174)&lt;&gt;1,"Semak majlis",IF(M174&lt;&gt;1,"Majlis tidak aktif",IF(K174="Tidak berkaitan","Tidak berkaitan",IF(K174="Selesai","Selesai",IF(J174="","Isi tarikh",IF(NOT(ISNUMBER(J174)),"Semak tarikh",IF(J174&lt;TODAY(),"Lewat",IF(J174&lt;=TODAY()+7,"Dalam 7 hari","Mengikut jadual")))))))))</f>
        <v/>
      </c>
    </row>
    <row r="175" spans="8:14" ht="30" customHeight="1">
      <c r="H175" s="8">
        <f>IF(OR(D175="",F175="",F175="manual",M175&lt;&gt;1),"",IFERROR(IF(OR(VLOOKUP(IF(B175="Selepas majlis","Selepas",C175),Tetapan!$A$6:$N$10,CHOOSE(MATCH(F175,{"majlis","jemputan","rsvp","katering"},0),3,9,11,10),FALSE)="",VLOOKUP(IF(B175="Selepas majlis","Selepas",C175),Tetapan!$A$6:$N$10,CHOOSE(MATCH(F175,{"majlis","jemputan","rsvp","katering"},0),3,9,11,10),FALSE)=0),"",VLOOKUP(IF(B175="Selepas majlis","Selepas",C175),Tetapan!$A$6:$N$10,CHOOSE(MATCH(F175,{"majlis","jemputan","rsvp","katering"},0),3,9,11,10),FALSE)+G175),""))</f>
        <v/>
      </c>
      <c r="J175" s="8">
        <f>IF(OR(D175="",M175&lt;&gt;1),"",IF(I175&lt;&gt;"",I175,H175))</f>
        <v/>
      </c>
      <c r="M175" s="9">
        <f>IF(D175="","",IFERROR(IF(VLOOKUP(C175,Tetapan!$A$6:$C$9,2,FALSE)="Ya",1,0),0))</f>
        <v/>
      </c>
      <c r="N175" s="9">
        <f>IF(D175="","",IF(COUNTIF(Majlis,C175)&lt;&gt;1,"Semak majlis",IF(M175&lt;&gt;1,"Majlis tidak aktif",IF(K175="Tidak berkaitan","Tidak berkaitan",IF(K175="Selesai","Selesai",IF(J175="","Isi tarikh",IF(NOT(ISNUMBER(J175)),"Semak tarikh",IF(J175&lt;TODAY(),"Lewat",IF(J175&lt;=TODAY()+7,"Dalam 7 hari","Mengikut jadual")))))))))</f>
        <v/>
      </c>
    </row>
    <row r="176" spans="8:14" ht="30" customHeight="1">
      <c r="H176" s="8">
        <f>IF(OR(D176="",F176="",F176="manual",M176&lt;&gt;1),"",IFERROR(IF(OR(VLOOKUP(IF(B176="Selepas majlis","Selepas",C176),Tetapan!$A$6:$N$10,CHOOSE(MATCH(F176,{"majlis","jemputan","rsvp","katering"},0),3,9,11,10),FALSE)="",VLOOKUP(IF(B176="Selepas majlis","Selepas",C176),Tetapan!$A$6:$N$10,CHOOSE(MATCH(F176,{"majlis","jemputan","rsvp","katering"},0),3,9,11,10),FALSE)=0),"",VLOOKUP(IF(B176="Selepas majlis","Selepas",C176),Tetapan!$A$6:$N$10,CHOOSE(MATCH(F176,{"majlis","jemputan","rsvp","katering"},0),3,9,11,10),FALSE)+G176),""))</f>
        <v/>
      </c>
      <c r="J176" s="8">
        <f>IF(OR(D176="",M176&lt;&gt;1),"",IF(I176&lt;&gt;"",I176,H176))</f>
        <v/>
      </c>
      <c r="M176" s="9">
        <f>IF(D176="","",IFERROR(IF(VLOOKUP(C176,Tetapan!$A$6:$C$9,2,FALSE)="Ya",1,0),0))</f>
        <v/>
      </c>
      <c r="N176" s="9">
        <f>IF(D176="","",IF(COUNTIF(Majlis,C176)&lt;&gt;1,"Semak majlis",IF(M176&lt;&gt;1,"Majlis tidak aktif",IF(K176="Tidak berkaitan","Tidak berkaitan",IF(K176="Selesai","Selesai",IF(J176="","Isi tarikh",IF(NOT(ISNUMBER(J176)),"Semak tarikh",IF(J176&lt;TODAY(),"Lewat",IF(J176&lt;=TODAY()+7,"Dalam 7 hari","Mengikut jadual")))))))))</f>
        <v/>
      </c>
    </row>
    <row r="177" spans="8:14" ht="30" customHeight="1">
      <c r="H177" s="8">
        <f>IF(OR(D177="",F177="",F177="manual",M177&lt;&gt;1),"",IFERROR(IF(OR(VLOOKUP(IF(B177="Selepas majlis","Selepas",C177),Tetapan!$A$6:$N$10,CHOOSE(MATCH(F177,{"majlis","jemputan","rsvp","katering"},0),3,9,11,10),FALSE)="",VLOOKUP(IF(B177="Selepas majlis","Selepas",C177),Tetapan!$A$6:$N$10,CHOOSE(MATCH(F177,{"majlis","jemputan","rsvp","katering"},0),3,9,11,10),FALSE)=0),"",VLOOKUP(IF(B177="Selepas majlis","Selepas",C177),Tetapan!$A$6:$N$10,CHOOSE(MATCH(F177,{"majlis","jemputan","rsvp","katering"},0),3,9,11,10),FALSE)+G177),""))</f>
        <v/>
      </c>
      <c r="J177" s="8">
        <f>IF(OR(D177="",M177&lt;&gt;1),"",IF(I177&lt;&gt;"",I177,H177))</f>
        <v/>
      </c>
      <c r="M177" s="9">
        <f>IF(D177="","",IFERROR(IF(VLOOKUP(C177,Tetapan!$A$6:$C$9,2,FALSE)="Ya",1,0),0))</f>
        <v/>
      </c>
      <c r="N177" s="9">
        <f>IF(D177="","",IF(COUNTIF(Majlis,C177)&lt;&gt;1,"Semak majlis",IF(M177&lt;&gt;1,"Majlis tidak aktif",IF(K177="Tidak berkaitan","Tidak berkaitan",IF(K177="Selesai","Selesai",IF(J177="","Isi tarikh",IF(NOT(ISNUMBER(J177)),"Semak tarikh",IF(J177&lt;TODAY(),"Lewat",IF(J177&lt;=TODAY()+7,"Dalam 7 hari","Mengikut jadual")))))))))</f>
        <v/>
      </c>
    </row>
    <row r="178" spans="8:14" ht="30" customHeight="1">
      <c r="H178" s="8">
        <f>IF(OR(D178="",F178="",F178="manual",M178&lt;&gt;1),"",IFERROR(IF(OR(VLOOKUP(IF(B178="Selepas majlis","Selepas",C178),Tetapan!$A$6:$N$10,CHOOSE(MATCH(F178,{"majlis","jemputan","rsvp","katering"},0),3,9,11,10),FALSE)="",VLOOKUP(IF(B178="Selepas majlis","Selepas",C178),Tetapan!$A$6:$N$10,CHOOSE(MATCH(F178,{"majlis","jemputan","rsvp","katering"},0),3,9,11,10),FALSE)=0),"",VLOOKUP(IF(B178="Selepas majlis","Selepas",C178),Tetapan!$A$6:$N$10,CHOOSE(MATCH(F178,{"majlis","jemputan","rsvp","katering"},0),3,9,11,10),FALSE)+G178),""))</f>
        <v/>
      </c>
      <c r="J178" s="8">
        <f>IF(OR(D178="",M178&lt;&gt;1),"",IF(I178&lt;&gt;"",I178,H178))</f>
        <v/>
      </c>
      <c r="M178" s="9">
        <f>IF(D178="","",IFERROR(IF(VLOOKUP(C178,Tetapan!$A$6:$C$9,2,FALSE)="Ya",1,0),0))</f>
        <v/>
      </c>
      <c r="N178" s="9">
        <f>IF(D178="","",IF(COUNTIF(Majlis,C178)&lt;&gt;1,"Semak majlis",IF(M178&lt;&gt;1,"Majlis tidak aktif",IF(K178="Tidak berkaitan","Tidak berkaitan",IF(K178="Selesai","Selesai",IF(J178="","Isi tarikh",IF(NOT(ISNUMBER(J178)),"Semak tarikh",IF(J178&lt;TODAY(),"Lewat",IF(J178&lt;=TODAY()+7,"Dalam 7 hari","Mengikut jadual")))))))))</f>
        <v/>
      </c>
    </row>
    <row r="179" spans="8:14" ht="30" customHeight="1">
      <c r="H179" s="8">
        <f>IF(OR(D179="",F179="",F179="manual",M179&lt;&gt;1),"",IFERROR(IF(OR(VLOOKUP(IF(B179="Selepas majlis","Selepas",C179),Tetapan!$A$6:$N$10,CHOOSE(MATCH(F179,{"majlis","jemputan","rsvp","katering"},0),3,9,11,10),FALSE)="",VLOOKUP(IF(B179="Selepas majlis","Selepas",C179),Tetapan!$A$6:$N$10,CHOOSE(MATCH(F179,{"majlis","jemputan","rsvp","katering"},0),3,9,11,10),FALSE)=0),"",VLOOKUP(IF(B179="Selepas majlis","Selepas",C179),Tetapan!$A$6:$N$10,CHOOSE(MATCH(F179,{"majlis","jemputan","rsvp","katering"},0),3,9,11,10),FALSE)+G179),""))</f>
        <v/>
      </c>
      <c r="J179" s="8">
        <f>IF(OR(D179="",M179&lt;&gt;1),"",IF(I179&lt;&gt;"",I179,H179))</f>
        <v/>
      </c>
      <c r="M179" s="9">
        <f>IF(D179="","",IFERROR(IF(VLOOKUP(C179,Tetapan!$A$6:$C$9,2,FALSE)="Ya",1,0),0))</f>
        <v/>
      </c>
      <c r="N179" s="9">
        <f>IF(D179="","",IF(COUNTIF(Majlis,C179)&lt;&gt;1,"Semak majlis",IF(M179&lt;&gt;1,"Majlis tidak aktif",IF(K179="Tidak berkaitan","Tidak berkaitan",IF(K179="Selesai","Selesai",IF(J179="","Isi tarikh",IF(NOT(ISNUMBER(J179)),"Semak tarikh",IF(J179&lt;TODAY(),"Lewat",IF(J179&lt;=TODAY()+7,"Dalam 7 hari","Mengikut jadual")))))))))</f>
        <v/>
      </c>
    </row>
    <row r="180" spans="8:14" ht="30" customHeight="1">
      <c r="H180" s="8">
        <f>IF(OR(D180="",F180="",F180="manual",M180&lt;&gt;1),"",IFERROR(IF(OR(VLOOKUP(IF(B180="Selepas majlis","Selepas",C180),Tetapan!$A$6:$N$10,CHOOSE(MATCH(F180,{"majlis","jemputan","rsvp","katering"},0),3,9,11,10),FALSE)="",VLOOKUP(IF(B180="Selepas majlis","Selepas",C180),Tetapan!$A$6:$N$10,CHOOSE(MATCH(F180,{"majlis","jemputan","rsvp","katering"},0),3,9,11,10),FALSE)=0),"",VLOOKUP(IF(B180="Selepas majlis","Selepas",C180),Tetapan!$A$6:$N$10,CHOOSE(MATCH(F180,{"majlis","jemputan","rsvp","katering"},0),3,9,11,10),FALSE)+G180),""))</f>
        <v/>
      </c>
      <c r="J180" s="8">
        <f>IF(OR(D180="",M180&lt;&gt;1),"",IF(I180&lt;&gt;"",I180,H180))</f>
        <v/>
      </c>
      <c r="M180" s="9">
        <f>IF(D180="","",IFERROR(IF(VLOOKUP(C180,Tetapan!$A$6:$C$9,2,FALSE)="Ya",1,0),0))</f>
        <v/>
      </c>
      <c r="N180" s="9">
        <f>IF(D180="","",IF(COUNTIF(Majlis,C180)&lt;&gt;1,"Semak majlis",IF(M180&lt;&gt;1,"Majlis tidak aktif",IF(K180="Tidak berkaitan","Tidak berkaitan",IF(K180="Selesai","Selesai",IF(J180="","Isi tarikh",IF(NOT(ISNUMBER(J180)),"Semak tarikh",IF(J180&lt;TODAY(),"Lewat",IF(J180&lt;=TODAY()+7,"Dalam 7 hari","Mengikut jadual")))))))))</f>
        <v/>
      </c>
    </row>
    <row r="181" spans="8:14" ht="30" customHeight="1">
      <c r="H181" s="8">
        <f>IF(OR(D181="",F181="",F181="manual",M181&lt;&gt;1),"",IFERROR(IF(OR(VLOOKUP(IF(B181="Selepas majlis","Selepas",C181),Tetapan!$A$6:$N$10,CHOOSE(MATCH(F181,{"majlis","jemputan","rsvp","katering"},0),3,9,11,10),FALSE)="",VLOOKUP(IF(B181="Selepas majlis","Selepas",C181),Tetapan!$A$6:$N$10,CHOOSE(MATCH(F181,{"majlis","jemputan","rsvp","katering"},0),3,9,11,10),FALSE)=0),"",VLOOKUP(IF(B181="Selepas majlis","Selepas",C181),Tetapan!$A$6:$N$10,CHOOSE(MATCH(F181,{"majlis","jemputan","rsvp","katering"},0),3,9,11,10),FALSE)+G181),""))</f>
        <v/>
      </c>
      <c r="J181" s="8">
        <f>IF(OR(D181="",M181&lt;&gt;1),"",IF(I181&lt;&gt;"",I181,H181))</f>
        <v/>
      </c>
      <c r="M181" s="9">
        <f>IF(D181="","",IFERROR(IF(VLOOKUP(C181,Tetapan!$A$6:$C$9,2,FALSE)="Ya",1,0),0))</f>
        <v/>
      </c>
      <c r="N181" s="9">
        <f>IF(D181="","",IF(COUNTIF(Majlis,C181)&lt;&gt;1,"Semak majlis",IF(M181&lt;&gt;1,"Majlis tidak aktif",IF(K181="Tidak berkaitan","Tidak berkaitan",IF(K181="Selesai","Selesai",IF(J181="","Isi tarikh",IF(NOT(ISNUMBER(J181)),"Semak tarikh",IF(J181&lt;TODAY(),"Lewat",IF(J181&lt;=TODAY()+7,"Dalam 7 hari","Mengikut jadual")))))))))</f>
        <v/>
      </c>
    </row>
    <row r="182" spans="8:14" ht="30" customHeight="1">
      <c r="H182" s="8">
        <f>IF(OR(D182="",F182="",F182="manual",M182&lt;&gt;1),"",IFERROR(IF(OR(VLOOKUP(IF(B182="Selepas majlis","Selepas",C182),Tetapan!$A$6:$N$10,CHOOSE(MATCH(F182,{"majlis","jemputan","rsvp","katering"},0),3,9,11,10),FALSE)="",VLOOKUP(IF(B182="Selepas majlis","Selepas",C182),Tetapan!$A$6:$N$10,CHOOSE(MATCH(F182,{"majlis","jemputan","rsvp","katering"},0),3,9,11,10),FALSE)=0),"",VLOOKUP(IF(B182="Selepas majlis","Selepas",C182),Tetapan!$A$6:$N$10,CHOOSE(MATCH(F182,{"majlis","jemputan","rsvp","katering"},0),3,9,11,10),FALSE)+G182),""))</f>
        <v/>
      </c>
      <c r="J182" s="8">
        <f>IF(OR(D182="",M182&lt;&gt;1),"",IF(I182&lt;&gt;"",I182,H182))</f>
        <v/>
      </c>
      <c r="M182" s="9">
        <f>IF(D182="","",IFERROR(IF(VLOOKUP(C182,Tetapan!$A$6:$C$9,2,FALSE)="Ya",1,0),0))</f>
        <v/>
      </c>
      <c r="N182" s="9">
        <f>IF(D182="","",IF(COUNTIF(Majlis,C182)&lt;&gt;1,"Semak majlis",IF(M182&lt;&gt;1,"Majlis tidak aktif",IF(K182="Tidak berkaitan","Tidak berkaitan",IF(K182="Selesai","Selesai",IF(J182="","Isi tarikh",IF(NOT(ISNUMBER(J182)),"Semak tarikh",IF(J182&lt;TODAY(),"Lewat",IF(J182&lt;=TODAY()+7,"Dalam 7 hari","Mengikut jadual")))))))))</f>
        <v/>
      </c>
    </row>
    <row r="183" spans="8:14" ht="30" customHeight="1">
      <c r="H183" s="8">
        <f>IF(OR(D183="",F183="",F183="manual",M183&lt;&gt;1),"",IFERROR(IF(OR(VLOOKUP(IF(B183="Selepas majlis","Selepas",C183),Tetapan!$A$6:$N$10,CHOOSE(MATCH(F183,{"majlis","jemputan","rsvp","katering"},0),3,9,11,10),FALSE)="",VLOOKUP(IF(B183="Selepas majlis","Selepas",C183),Tetapan!$A$6:$N$10,CHOOSE(MATCH(F183,{"majlis","jemputan","rsvp","katering"},0),3,9,11,10),FALSE)=0),"",VLOOKUP(IF(B183="Selepas majlis","Selepas",C183),Tetapan!$A$6:$N$10,CHOOSE(MATCH(F183,{"majlis","jemputan","rsvp","katering"},0),3,9,11,10),FALSE)+G183),""))</f>
        <v/>
      </c>
      <c r="J183" s="8">
        <f>IF(OR(D183="",M183&lt;&gt;1),"",IF(I183&lt;&gt;"",I183,H183))</f>
        <v/>
      </c>
      <c r="M183" s="9">
        <f>IF(D183="","",IFERROR(IF(VLOOKUP(C183,Tetapan!$A$6:$C$9,2,FALSE)="Ya",1,0),0))</f>
        <v/>
      </c>
      <c r="N183" s="9">
        <f>IF(D183="","",IF(COUNTIF(Majlis,C183)&lt;&gt;1,"Semak majlis",IF(M183&lt;&gt;1,"Majlis tidak aktif",IF(K183="Tidak berkaitan","Tidak berkaitan",IF(K183="Selesai","Selesai",IF(J183="","Isi tarikh",IF(NOT(ISNUMBER(J183)),"Semak tarikh",IF(J183&lt;TODAY(),"Lewat",IF(J183&lt;=TODAY()+7,"Dalam 7 hari","Mengikut jadual")))))))))</f>
        <v/>
      </c>
    </row>
    <row r="184" spans="8:14" ht="30" customHeight="1">
      <c r="H184" s="8">
        <f>IF(OR(D184="",F184="",F184="manual",M184&lt;&gt;1),"",IFERROR(IF(OR(VLOOKUP(IF(B184="Selepas majlis","Selepas",C184),Tetapan!$A$6:$N$10,CHOOSE(MATCH(F184,{"majlis","jemputan","rsvp","katering"},0),3,9,11,10),FALSE)="",VLOOKUP(IF(B184="Selepas majlis","Selepas",C184),Tetapan!$A$6:$N$10,CHOOSE(MATCH(F184,{"majlis","jemputan","rsvp","katering"},0),3,9,11,10),FALSE)=0),"",VLOOKUP(IF(B184="Selepas majlis","Selepas",C184),Tetapan!$A$6:$N$10,CHOOSE(MATCH(F184,{"majlis","jemputan","rsvp","katering"},0),3,9,11,10),FALSE)+G184),""))</f>
        <v/>
      </c>
      <c r="J184" s="8">
        <f>IF(OR(D184="",M184&lt;&gt;1),"",IF(I184&lt;&gt;"",I184,H184))</f>
        <v/>
      </c>
      <c r="M184" s="9">
        <f>IF(D184="","",IFERROR(IF(VLOOKUP(C184,Tetapan!$A$6:$C$9,2,FALSE)="Ya",1,0),0))</f>
        <v/>
      </c>
      <c r="N184" s="9">
        <f>IF(D184="","",IF(COUNTIF(Majlis,C184)&lt;&gt;1,"Semak majlis",IF(M184&lt;&gt;1,"Majlis tidak aktif",IF(K184="Tidak berkaitan","Tidak berkaitan",IF(K184="Selesai","Selesai",IF(J184="","Isi tarikh",IF(NOT(ISNUMBER(J184)),"Semak tarikh",IF(J184&lt;TODAY(),"Lewat",IF(J184&lt;=TODAY()+7,"Dalam 7 hari","Mengikut jadual")))))))))</f>
        <v/>
      </c>
    </row>
    <row r="185" spans="8:14" ht="30" customHeight="1">
      <c r="H185" s="8">
        <f>IF(OR(D185="",F185="",F185="manual",M185&lt;&gt;1),"",IFERROR(IF(OR(VLOOKUP(IF(B185="Selepas majlis","Selepas",C185),Tetapan!$A$6:$N$10,CHOOSE(MATCH(F185,{"majlis","jemputan","rsvp","katering"},0),3,9,11,10),FALSE)="",VLOOKUP(IF(B185="Selepas majlis","Selepas",C185),Tetapan!$A$6:$N$10,CHOOSE(MATCH(F185,{"majlis","jemputan","rsvp","katering"},0),3,9,11,10),FALSE)=0),"",VLOOKUP(IF(B185="Selepas majlis","Selepas",C185),Tetapan!$A$6:$N$10,CHOOSE(MATCH(F185,{"majlis","jemputan","rsvp","katering"},0),3,9,11,10),FALSE)+G185),""))</f>
        <v/>
      </c>
      <c r="J185" s="8">
        <f>IF(OR(D185="",M185&lt;&gt;1),"",IF(I185&lt;&gt;"",I185,H185))</f>
        <v/>
      </c>
      <c r="M185" s="9">
        <f>IF(D185="","",IFERROR(IF(VLOOKUP(C185,Tetapan!$A$6:$C$9,2,FALSE)="Ya",1,0),0))</f>
        <v/>
      </c>
      <c r="N185" s="9">
        <f>IF(D185="","",IF(COUNTIF(Majlis,C185)&lt;&gt;1,"Semak majlis",IF(M185&lt;&gt;1,"Majlis tidak aktif",IF(K185="Tidak berkaitan","Tidak berkaitan",IF(K185="Selesai","Selesai",IF(J185="","Isi tarikh",IF(NOT(ISNUMBER(J185)),"Semak tarikh",IF(J185&lt;TODAY(),"Lewat",IF(J185&lt;=TODAY()+7,"Dalam 7 hari","Mengikut jadual")))))))))</f>
        <v/>
      </c>
    </row>
    <row r="186" spans="8:14" ht="30" customHeight="1">
      <c r="H186" s="8">
        <f>IF(OR(D186="",F186="",F186="manual",M186&lt;&gt;1),"",IFERROR(IF(OR(VLOOKUP(IF(B186="Selepas majlis","Selepas",C186),Tetapan!$A$6:$N$10,CHOOSE(MATCH(F186,{"majlis","jemputan","rsvp","katering"},0),3,9,11,10),FALSE)="",VLOOKUP(IF(B186="Selepas majlis","Selepas",C186),Tetapan!$A$6:$N$10,CHOOSE(MATCH(F186,{"majlis","jemputan","rsvp","katering"},0),3,9,11,10),FALSE)=0),"",VLOOKUP(IF(B186="Selepas majlis","Selepas",C186),Tetapan!$A$6:$N$10,CHOOSE(MATCH(F186,{"majlis","jemputan","rsvp","katering"},0),3,9,11,10),FALSE)+G186),""))</f>
        <v/>
      </c>
      <c r="J186" s="8">
        <f>IF(OR(D186="",M186&lt;&gt;1),"",IF(I186&lt;&gt;"",I186,H186))</f>
        <v/>
      </c>
      <c r="M186" s="9">
        <f>IF(D186="","",IFERROR(IF(VLOOKUP(C186,Tetapan!$A$6:$C$9,2,FALSE)="Ya",1,0),0))</f>
        <v/>
      </c>
      <c r="N186" s="9">
        <f>IF(D186="","",IF(COUNTIF(Majlis,C186)&lt;&gt;1,"Semak majlis",IF(M186&lt;&gt;1,"Majlis tidak aktif",IF(K186="Tidak berkaitan","Tidak berkaitan",IF(K186="Selesai","Selesai",IF(J186="","Isi tarikh",IF(NOT(ISNUMBER(J186)),"Semak tarikh",IF(J186&lt;TODAY(),"Lewat",IF(J186&lt;=TODAY()+7,"Dalam 7 hari","Mengikut jadual")))))))))</f>
        <v/>
      </c>
    </row>
    <row r="187" spans="8:14" ht="30" customHeight="1">
      <c r="H187" s="8">
        <f>IF(OR(D187="",F187="",F187="manual",M187&lt;&gt;1),"",IFERROR(IF(OR(VLOOKUP(IF(B187="Selepas majlis","Selepas",C187),Tetapan!$A$6:$N$10,CHOOSE(MATCH(F187,{"majlis","jemputan","rsvp","katering"},0),3,9,11,10),FALSE)="",VLOOKUP(IF(B187="Selepas majlis","Selepas",C187),Tetapan!$A$6:$N$10,CHOOSE(MATCH(F187,{"majlis","jemputan","rsvp","katering"},0),3,9,11,10),FALSE)=0),"",VLOOKUP(IF(B187="Selepas majlis","Selepas",C187),Tetapan!$A$6:$N$10,CHOOSE(MATCH(F187,{"majlis","jemputan","rsvp","katering"},0),3,9,11,10),FALSE)+G187),""))</f>
        <v/>
      </c>
      <c r="J187" s="8">
        <f>IF(OR(D187="",M187&lt;&gt;1),"",IF(I187&lt;&gt;"",I187,H187))</f>
        <v/>
      </c>
      <c r="M187" s="9">
        <f>IF(D187="","",IFERROR(IF(VLOOKUP(C187,Tetapan!$A$6:$C$9,2,FALSE)="Ya",1,0),0))</f>
        <v/>
      </c>
      <c r="N187" s="9">
        <f>IF(D187="","",IF(COUNTIF(Majlis,C187)&lt;&gt;1,"Semak majlis",IF(M187&lt;&gt;1,"Majlis tidak aktif",IF(K187="Tidak berkaitan","Tidak berkaitan",IF(K187="Selesai","Selesai",IF(J187="","Isi tarikh",IF(NOT(ISNUMBER(J187)),"Semak tarikh",IF(J187&lt;TODAY(),"Lewat",IF(J187&lt;=TODAY()+7,"Dalam 7 hari","Mengikut jadual")))))))))</f>
        <v/>
      </c>
    </row>
    <row r="188" spans="8:14" ht="30" customHeight="1">
      <c r="H188" s="8">
        <f>IF(OR(D188="",F188="",F188="manual",M188&lt;&gt;1),"",IFERROR(IF(OR(VLOOKUP(IF(B188="Selepas majlis","Selepas",C188),Tetapan!$A$6:$N$10,CHOOSE(MATCH(F188,{"majlis","jemputan","rsvp","katering"},0),3,9,11,10),FALSE)="",VLOOKUP(IF(B188="Selepas majlis","Selepas",C188),Tetapan!$A$6:$N$10,CHOOSE(MATCH(F188,{"majlis","jemputan","rsvp","katering"},0),3,9,11,10),FALSE)=0),"",VLOOKUP(IF(B188="Selepas majlis","Selepas",C188),Tetapan!$A$6:$N$10,CHOOSE(MATCH(F188,{"majlis","jemputan","rsvp","katering"},0),3,9,11,10),FALSE)+G188),""))</f>
        <v/>
      </c>
      <c r="J188" s="8">
        <f>IF(OR(D188="",M188&lt;&gt;1),"",IF(I188&lt;&gt;"",I188,H188))</f>
        <v/>
      </c>
      <c r="M188" s="9">
        <f>IF(D188="","",IFERROR(IF(VLOOKUP(C188,Tetapan!$A$6:$C$9,2,FALSE)="Ya",1,0),0))</f>
        <v/>
      </c>
      <c r="N188" s="9">
        <f>IF(D188="","",IF(COUNTIF(Majlis,C188)&lt;&gt;1,"Semak majlis",IF(M188&lt;&gt;1,"Majlis tidak aktif",IF(K188="Tidak berkaitan","Tidak berkaitan",IF(K188="Selesai","Selesai",IF(J188="","Isi tarikh",IF(NOT(ISNUMBER(J188)),"Semak tarikh",IF(J188&lt;TODAY(),"Lewat",IF(J188&lt;=TODAY()+7,"Dalam 7 hari","Mengikut jadual")))))))))</f>
        <v/>
      </c>
    </row>
    <row r="189" spans="8:14" ht="30" customHeight="1">
      <c r="H189" s="8">
        <f>IF(OR(D189="",F189="",F189="manual",M189&lt;&gt;1),"",IFERROR(IF(OR(VLOOKUP(IF(B189="Selepas majlis","Selepas",C189),Tetapan!$A$6:$N$10,CHOOSE(MATCH(F189,{"majlis","jemputan","rsvp","katering"},0),3,9,11,10),FALSE)="",VLOOKUP(IF(B189="Selepas majlis","Selepas",C189),Tetapan!$A$6:$N$10,CHOOSE(MATCH(F189,{"majlis","jemputan","rsvp","katering"},0),3,9,11,10),FALSE)=0),"",VLOOKUP(IF(B189="Selepas majlis","Selepas",C189),Tetapan!$A$6:$N$10,CHOOSE(MATCH(F189,{"majlis","jemputan","rsvp","katering"},0),3,9,11,10),FALSE)+G189),""))</f>
        <v/>
      </c>
      <c r="J189" s="8">
        <f>IF(OR(D189="",M189&lt;&gt;1),"",IF(I189&lt;&gt;"",I189,H189))</f>
        <v/>
      </c>
      <c r="M189" s="9">
        <f>IF(D189="","",IFERROR(IF(VLOOKUP(C189,Tetapan!$A$6:$C$9,2,FALSE)="Ya",1,0),0))</f>
        <v/>
      </c>
      <c r="N189" s="9">
        <f>IF(D189="","",IF(COUNTIF(Majlis,C189)&lt;&gt;1,"Semak majlis",IF(M189&lt;&gt;1,"Majlis tidak aktif",IF(K189="Tidak berkaitan","Tidak berkaitan",IF(K189="Selesai","Selesai",IF(J189="","Isi tarikh",IF(NOT(ISNUMBER(J189)),"Semak tarikh",IF(J189&lt;TODAY(),"Lewat",IF(J189&lt;=TODAY()+7,"Dalam 7 hari","Mengikut jadual")))))))))</f>
        <v/>
      </c>
    </row>
    <row r="190" spans="8:14" ht="30" customHeight="1">
      <c r="H190" s="8">
        <f>IF(OR(D190="",F190="",F190="manual",M190&lt;&gt;1),"",IFERROR(IF(OR(VLOOKUP(IF(B190="Selepas majlis","Selepas",C190),Tetapan!$A$6:$N$10,CHOOSE(MATCH(F190,{"majlis","jemputan","rsvp","katering"},0),3,9,11,10),FALSE)="",VLOOKUP(IF(B190="Selepas majlis","Selepas",C190),Tetapan!$A$6:$N$10,CHOOSE(MATCH(F190,{"majlis","jemputan","rsvp","katering"},0),3,9,11,10),FALSE)=0),"",VLOOKUP(IF(B190="Selepas majlis","Selepas",C190),Tetapan!$A$6:$N$10,CHOOSE(MATCH(F190,{"majlis","jemputan","rsvp","katering"},0),3,9,11,10),FALSE)+G190),""))</f>
        <v/>
      </c>
      <c r="J190" s="8">
        <f>IF(OR(D190="",M190&lt;&gt;1),"",IF(I190&lt;&gt;"",I190,H190))</f>
        <v/>
      </c>
      <c r="M190" s="9">
        <f>IF(D190="","",IFERROR(IF(VLOOKUP(C190,Tetapan!$A$6:$C$9,2,FALSE)="Ya",1,0),0))</f>
        <v/>
      </c>
      <c r="N190" s="9">
        <f>IF(D190="","",IF(COUNTIF(Majlis,C190)&lt;&gt;1,"Semak majlis",IF(M190&lt;&gt;1,"Majlis tidak aktif",IF(K190="Tidak berkaitan","Tidak berkaitan",IF(K190="Selesai","Selesai",IF(J190="","Isi tarikh",IF(NOT(ISNUMBER(J190)),"Semak tarikh",IF(J190&lt;TODAY(),"Lewat",IF(J190&lt;=TODAY()+7,"Dalam 7 hari","Mengikut jadual")))))))))</f>
        <v/>
      </c>
    </row>
    <row r="191" spans="8:14" ht="30" customHeight="1">
      <c r="H191" s="8">
        <f>IF(OR(D191="",F191="",F191="manual",M191&lt;&gt;1),"",IFERROR(IF(OR(VLOOKUP(IF(B191="Selepas majlis","Selepas",C191),Tetapan!$A$6:$N$10,CHOOSE(MATCH(F191,{"majlis","jemputan","rsvp","katering"},0),3,9,11,10),FALSE)="",VLOOKUP(IF(B191="Selepas majlis","Selepas",C191),Tetapan!$A$6:$N$10,CHOOSE(MATCH(F191,{"majlis","jemputan","rsvp","katering"},0),3,9,11,10),FALSE)=0),"",VLOOKUP(IF(B191="Selepas majlis","Selepas",C191),Tetapan!$A$6:$N$10,CHOOSE(MATCH(F191,{"majlis","jemputan","rsvp","katering"},0),3,9,11,10),FALSE)+G191),""))</f>
        <v/>
      </c>
      <c r="J191" s="8">
        <f>IF(OR(D191="",M191&lt;&gt;1),"",IF(I191&lt;&gt;"",I191,H191))</f>
        <v/>
      </c>
      <c r="M191" s="9">
        <f>IF(D191="","",IFERROR(IF(VLOOKUP(C191,Tetapan!$A$6:$C$9,2,FALSE)="Ya",1,0),0))</f>
        <v/>
      </c>
      <c r="N191" s="9">
        <f>IF(D191="","",IF(COUNTIF(Majlis,C191)&lt;&gt;1,"Semak majlis",IF(M191&lt;&gt;1,"Majlis tidak aktif",IF(K191="Tidak berkaitan","Tidak berkaitan",IF(K191="Selesai","Selesai",IF(J191="","Isi tarikh",IF(NOT(ISNUMBER(J191)),"Semak tarikh",IF(J191&lt;TODAY(),"Lewat",IF(J191&lt;=TODAY()+7,"Dalam 7 hari","Mengikut jadual")))))))))</f>
        <v/>
      </c>
    </row>
    <row r="192" spans="8:14" ht="30" customHeight="1">
      <c r="H192" s="8">
        <f>IF(OR(D192="",F192="",F192="manual",M192&lt;&gt;1),"",IFERROR(IF(OR(VLOOKUP(IF(B192="Selepas majlis","Selepas",C192),Tetapan!$A$6:$N$10,CHOOSE(MATCH(F192,{"majlis","jemputan","rsvp","katering"},0),3,9,11,10),FALSE)="",VLOOKUP(IF(B192="Selepas majlis","Selepas",C192),Tetapan!$A$6:$N$10,CHOOSE(MATCH(F192,{"majlis","jemputan","rsvp","katering"},0),3,9,11,10),FALSE)=0),"",VLOOKUP(IF(B192="Selepas majlis","Selepas",C192),Tetapan!$A$6:$N$10,CHOOSE(MATCH(F192,{"majlis","jemputan","rsvp","katering"},0),3,9,11,10),FALSE)+G192),""))</f>
        <v/>
      </c>
      <c r="J192" s="8">
        <f>IF(OR(D192="",M192&lt;&gt;1),"",IF(I192&lt;&gt;"",I192,H192))</f>
        <v/>
      </c>
      <c r="M192" s="9">
        <f>IF(D192="","",IFERROR(IF(VLOOKUP(C192,Tetapan!$A$6:$C$9,2,FALSE)="Ya",1,0),0))</f>
        <v/>
      </c>
      <c r="N192" s="9">
        <f>IF(D192="","",IF(COUNTIF(Majlis,C192)&lt;&gt;1,"Semak majlis",IF(M192&lt;&gt;1,"Majlis tidak aktif",IF(K192="Tidak berkaitan","Tidak berkaitan",IF(K192="Selesai","Selesai",IF(J192="","Isi tarikh",IF(NOT(ISNUMBER(J192)),"Semak tarikh",IF(J192&lt;TODAY(),"Lewat",IF(J192&lt;=TODAY()+7,"Dalam 7 hari","Mengikut jadual")))))))))</f>
        <v/>
      </c>
    </row>
    <row r="193" spans="8:14" ht="30" customHeight="1">
      <c r="H193" s="8">
        <f>IF(OR(D193="",F193="",F193="manual",M193&lt;&gt;1),"",IFERROR(IF(OR(VLOOKUP(IF(B193="Selepas majlis","Selepas",C193),Tetapan!$A$6:$N$10,CHOOSE(MATCH(F193,{"majlis","jemputan","rsvp","katering"},0),3,9,11,10),FALSE)="",VLOOKUP(IF(B193="Selepas majlis","Selepas",C193),Tetapan!$A$6:$N$10,CHOOSE(MATCH(F193,{"majlis","jemputan","rsvp","katering"},0),3,9,11,10),FALSE)=0),"",VLOOKUP(IF(B193="Selepas majlis","Selepas",C193),Tetapan!$A$6:$N$10,CHOOSE(MATCH(F193,{"majlis","jemputan","rsvp","katering"},0),3,9,11,10),FALSE)+G193),""))</f>
        <v/>
      </c>
      <c r="J193" s="8">
        <f>IF(OR(D193="",M193&lt;&gt;1),"",IF(I193&lt;&gt;"",I193,H193))</f>
        <v/>
      </c>
      <c r="M193" s="9">
        <f>IF(D193="","",IFERROR(IF(VLOOKUP(C193,Tetapan!$A$6:$C$9,2,FALSE)="Ya",1,0),0))</f>
        <v/>
      </c>
      <c r="N193" s="9">
        <f>IF(D193="","",IF(COUNTIF(Majlis,C193)&lt;&gt;1,"Semak majlis",IF(M193&lt;&gt;1,"Majlis tidak aktif",IF(K193="Tidak berkaitan","Tidak berkaitan",IF(K193="Selesai","Selesai",IF(J193="","Isi tarikh",IF(NOT(ISNUMBER(J193)),"Semak tarikh",IF(J193&lt;TODAY(),"Lewat",IF(J193&lt;=TODAY()+7,"Dalam 7 hari","Mengikut jadual")))))))))</f>
        <v/>
      </c>
    </row>
    <row r="194" spans="8:14" ht="30" customHeight="1">
      <c r="H194" s="8">
        <f>IF(OR(D194="",F194="",F194="manual",M194&lt;&gt;1),"",IFERROR(IF(OR(VLOOKUP(IF(B194="Selepas majlis","Selepas",C194),Tetapan!$A$6:$N$10,CHOOSE(MATCH(F194,{"majlis","jemputan","rsvp","katering"},0),3,9,11,10),FALSE)="",VLOOKUP(IF(B194="Selepas majlis","Selepas",C194),Tetapan!$A$6:$N$10,CHOOSE(MATCH(F194,{"majlis","jemputan","rsvp","katering"},0),3,9,11,10),FALSE)=0),"",VLOOKUP(IF(B194="Selepas majlis","Selepas",C194),Tetapan!$A$6:$N$10,CHOOSE(MATCH(F194,{"majlis","jemputan","rsvp","katering"},0),3,9,11,10),FALSE)+G194),""))</f>
        <v/>
      </c>
      <c r="J194" s="8">
        <f>IF(OR(D194="",M194&lt;&gt;1),"",IF(I194&lt;&gt;"",I194,H194))</f>
        <v/>
      </c>
      <c r="M194" s="9">
        <f>IF(D194="","",IFERROR(IF(VLOOKUP(C194,Tetapan!$A$6:$C$9,2,FALSE)="Ya",1,0),0))</f>
        <v/>
      </c>
      <c r="N194" s="9">
        <f>IF(D194="","",IF(COUNTIF(Majlis,C194)&lt;&gt;1,"Semak majlis",IF(M194&lt;&gt;1,"Majlis tidak aktif",IF(K194="Tidak berkaitan","Tidak berkaitan",IF(K194="Selesai","Selesai",IF(J194="","Isi tarikh",IF(NOT(ISNUMBER(J194)),"Semak tarikh",IF(J194&lt;TODAY(),"Lewat",IF(J194&lt;=TODAY()+7,"Dalam 7 hari","Mengikut jadual")))))))))</f>
        <v/>
      </c>
    </row>
    <row r="195" spans="8:14" ht="30" customHeight="1">
      <c r="H195" s="8">
        <f>IF(OR(D195="",F195="",F195="manual",M195&lt;&gt;1),"",IFERROR(IF(OR(VLOOKUP(IF(B195="Selepas majlis","Selepas",C195),Tetapan!$A$6:$N$10,CHOOSE(MATCH(F195,{"majlis","jemputan","rsvp","katering"},0),3,9,11,10),FALSE)="",VLOOKUP(IF(B195="Selepas majlis","Selepas",C195),Tetapan!$A$6:$N$10,CHOOSE(MATCH(F195,{"majlis","jemputan","rsvp","katering"},0),3,9,11,10),FALSE)=0),"",VLOOKUP(IF(B195="Selepas majlis","Selepas",C195),Tetapan!$A$6:$N$10,CHOOSE(MATCH(F195,{"majlis","jemputan","rsvp","katering"},0),3,9,11,10),FALSE)+G195),""))</f>
        <v/>
      </c>
      <c r="J195" s="8">
        <f>IF(OR(D195="",M195&lt;&gt;1),"",IF(I195&lt;&gt;"",I195,H195))</f>
        <v/>
      </c>
      <c r="M195" s="9">
        <f>IF(D195="","",IFERROR(IF(VLOOKUP(C195,Tetapan!$A$6:$C$9,2,FALSE)="Ya",1,0),0))</f>
        <v/>
      </c>
      <c r="N195" s="9">
        <f>IF(D195="","",IF(COUNTIF(Majlis,C195)&lt;&gt;1,"Semak majlis",IF(M195&lt;&gt;1,"Majlis tidak aktif",IF(K195="Tidak berkaitan","Tidak berkaitan",IF(K195="Selesai","Selesai",IF(J195="","Isi tarikh",IF(NOT(ISNUMBER(J195)),"Semak tarikh",IF(J195&lt;TODAY(),"Lewat",IF(J195&lt;=TODAY()+7,"Dalam 7 hari","Mengikut jadual")))))))))</f>
        <v/>
      </c>
    </row>
    <row r="196" spans="8:14" ht="30" customHeight="1">
      <c r="H196" s="8">
        <f>IF(OR(D196="",F196="",F196="manual",M196&lt;&gt;1),"",IFERROR(IF(OR(VLOOKUP(IF(B196="Selepas majlis","Selepas",C196),Tetapan!$A$6:$N$10,CHOOSE(MATCH(F196,{"majlis","jemputan","rsvp","katering"},0),3,9,11,10),FALSE)="",VLOOKUP(IF(B196="Selepas majlis","Selepas",C196),Tetapan!$A$6:$N$10,CHOOSE(MATCH(F196,{"majlis","jemputan","rsvp","katering"},0),3,9,11,10),FALSE)=0),"",VLOOKUP(IF(B196="Selepas majlis","Selepas",C196),Tetapan!$A$6:$N$10,CHOOSE(MATCH(F196,{"majlis","jemputan","rsvp","katering"},0),3,9,11,10),FALSE)+G196),""))</f>
        <v/>
      </c>
      <c r="J196" s="8">
        <f>IF(OR(D196="",M196&lt;&gt;1),"",IF(I196&lt;&gt;"",I196,H196))</f>
        <v/>
      </c>
      <c r="M196" s="9">
        <f>IF(D196="","",IFERROR(IF(VLOOKUP(C196,Tetapan!$A$6:$C$9,2,FALSE)="Ya",1,0),0))</f>
        <v/>
      </c>
      <c r="N196" s="9">
        <f>IF(D196="","",IF(COUNTIF(Majlis,C196)&lt;&gt;1,"Semak majlis",IF(M196&lt;&gt;1,"Majlis tidak aktif",IF(K196="Tidak berkaitan","Tidak berkaitan",IF(K196="Selesai","Selesai",IF(J196="","Isi tarikh",IF(NOT(ISNUMBER(J196)),"Semak tarikh",IF(J196&lt;TODAY(),"Lewat",IF(J196&lt;=TODAY()+7,"Dalam 7 hari","Mengikut jadual")))))))))</f>
        <v/>
      </c>
    </row>
    <row r="197" spans="8:14" ht="30" customHeight="1">
      <c r="H197" s="8">
        <f>IF(OR(D197="",F197="",F197="manual",M197&lt;&gt;1),"",IFERROR(IF(OR(VLOOKUP(IF(B197="Selepas majlis","Selepas",C197),Tetapan!$A$6:$N$10,CHOOSE(MATCH(F197,{"majlis","jemputan","rsvp","katering"},0),3,9,11,10),FALSE)="",VLOOKUP(IF(B197="Selepas majlis","Selepas",C197),Tetapan!$A$6:$N$10,CHOOSE(MATCH(F197,{"majlis","jemputan","rsvp","katering"},0),3,9,11,10),FALSE)=0),"",VLOOKUP(IF(B197="Selepas majlis","Selepas",C197),Tetapan!$A$6:$N$10,CHOOSE(MATCH(F197,{"majlis","jemputan","rsvp","katering"},0),3,9,11,10),FALSE)+G197),""))</f>
        <v/>
      </c>
      <c r="J197" s="8">
        <f>IF(OR(D197="",M197&lt;&gt;1),"",IF(I197&lt;&gt;"",I197,H197))</f>
        <v/>
      </c>
      <c r="M197" s="9">
        <f>IF(D197="","",IFERROR(IF(VLOOKUP(C197,Tetapan!$A$6:$C$9,2,FALSE)="Ya",1,0),0))</f>
        <v/>
      </c>
      <c r="N197" s="9">
        <f>IF(D197="","",IF(COUNTIF(Majlis,C197)&lt;&gt;1,"Semak majlis",IF(M197&lt;&gt;1,"Majlis tidak aktif",IF(K197="Tidak berkaitan","Tidak berkaitan",IF(K197="Selesai","Selesai",IF(J197="","Isi tarikh",IF(NOT(ISNUMBER(J197)),"Semak tarikh",IF(J197&lt;TODAY(),"Lewat",IF(J197&lt;=TODAY()+7,"Dalam 7 hari","Mengikut jadual")))))))))</f>
        <v/>
      </c>
    </row>
    <row r="198" spans="8:14" ht="30" customHeight="1">
      <c r="H198" s="8">
        <f>IF(OR(D198="",F198="",F198="manual",M198&lt;&gt;1),"",IFERROR(IF(OR(VLOOKUP(IF(B198="Selepas majlis","Selepas",C198),Tetapan!$A$6:$N$10,CHOOSE(MATCH(F198,{"majlis","jemputan","rsvp","katering"},0),3,9,11,10),FALSE)="",VLOOKUP(IF(B198="Selepas majlis","Selepas",C198),Tetapan!$A$6:$N$10,CHOOSE(MATCH(F198,{"majlis","jemputan","rsvp","katering"},0),3,9,11,10),FALSE)=0),"",VLOOKUP(IF(B198="Selepas majlis","Selepas",C198),Tetapan!$A$6:$N$10,CHOOSE(MATCH(F198,{"majlis","jemputan","rsvp","katering"},0),3,9,11,10),FALSE)+G198),""))</f>
        <v/>
      </c>
      <c r="J198" s="8">
        <f>IF(OR(D198="",M198&lt;&gt;1),"",IF(I198&lt;&gt;"",I198,H198))</f>
        <v/>
      </c>
      <c r="M198" s="9">
        <f>IF(D198="","",IFERROR(IF(VLOOKUP(C198,Tetapan!$A$6:$C$9,2,FALSE)="Ya",1,0),0))</f>
        <v/>
      </c>
      <c r="N198" s="9">
        <f>IF(D198="","",IF(COUNTIF(Majlis,C198)&lt;&gt;1,"Semak majlis",IF(M198&lt;&gt;1,"Majlis tidak aktif",IF(K198="Tidak berkaitan","Tidak berkaitan",IF(K198="Selesai","Selesai",IF(J198="","Isi tarikh",IF(NOT(ISNUMBER(J198)),"Semak tarikh",IF(J198&lt;TODAY(),"Lewat",IF(J198&lt;=TODAY()+7,"Dalam 7 hari","Mengikut jadual")))))))))</f>
        <v/>
      </c>
    </row>
    <row r="199" spans="8:14" ht="30" customHeight="1">
      <c r="H199" s="8">
        <f>IF(OR(D199="",F199="",F199="manual",M199&lt;&gt;1),"",IFERROR(IF(OR(VLOOKUP(IF(B199="Selepas majlis","Selepas",C199),Tetapan!$A$6:$N$10,CHOOSE(MATCH(F199,{"majlis","jemputan","rsvp","katering"},0),3,9,11,10),FALSE)="",VLOOKUP(IF(B199="Selepas majlis","Selepas",C199),Tetapan!$A$6:$N$10,CHOOSE(MATCH(F199,{"majlis","jemputan","rsvp","katering"},0),3,9,11,10),FALSE)=0),"",VLOOKUP(IF(B199="Selepas majlis","Selepas",C199),Tetapan!$A$6:$N$10,CHOOSE(MATCH(F199,{"majlis","jemputan","rsvp","katering"},0),3,9,11,10),FALSE)+G199),""))</f>
        <v/>
      </c>
      <c r="J199" s="8">
        <f>IF(OR(D199="",M199&lt;&gt;1),"",IF(I199&lt;&gt;"",I199,H199))</f>
        <v/>
      </c>
      <c r="M199" s="9">
        <f>IF(D199="","",IFERROR(IF(VLOOKUP(C199,Tetapan!$A$6:$C$9,2,FALSE)="Ya",1,0),0))</f>
        <v/>
      </c>
      <c r="N199" s="9">
        <f>IF(D199="","",IF(COUNTIF(Majlis,C199)&lt;&gt;1,"Semak majlis",IF(M199&lt;&gt;1,"Majlis tidak aktif",IF(K199="Tidak berkaitan","Tidak berkaitan",IF(K199="Selesai","Selesai",IF(J199="","Isi tarikh",IF(NOT(ISNUMBER(J199)),"Semak tarikh",IF(J199&lt;TODAY(),"Lewat",IF(J199&lt;=TODAY()+7,"Dalam 7 hari","Mengikut jadual")))))))))</f>
        <v/>
      </c>
    </row>
    <row r="200" spans="8:14" ht="30" customHeight="1">
      <c r="H200" s="8">
        <f>IF(OR(D200="",F200="",F200="manual",M200&lt;&gt;1),"",IFERROR(IF(OR(VLOOKUP(IF(B200="Selepas majlis","Selepas",C200),Tetapan!$A$6:$N$10,CHOOSE(MATCH(F200,{"majlis","jemputan","rsvp","katering"},0),3,9,11,10),FALSE)="",VLOOKUP(IF(B200="Selepas majlis","Selepas",C200),Tetapan!$A$6:$N$10,CHOOSE(MATCH(F200,{"majlis","jemputan","rsvp","katering"},0),3,9,11,10),FALSE)=0),"",VLOOKUP(IF(B200="Selepas majlis","Selepas",C200),Tetapan!$A$6:$N$10,CHOOSE(MATCH(F200,{"majlis","jemputan","rsvp","katering"},0),3,9,11,10),FALSE)+G200),""))</f>
        <v/>
      </c>
      <c r="J200" s="8">
        <f>IF(OR(D200="",M200&lt;&gt;1),"",IF(I200&lt;&gt;"",I200,H200))</f>
        <v/>
      </c>
      <c r="M200" s="9">
        <f>IF(D200="","",IFERROR(IF(VLOOKUP(C200,Tetapan!$A$6:$C$9,2,FALSE)="Ya",1,0),0))</f>
        <v/>
      </c>
      <c r="N200" s="9">
        <f>IF(D200="","",IF(COUNTIF(Majlis,C200)&lt;&gt;1,"Semak majlis",IF(M200&lt;&gt;1,"Majlis tidak aktif",IF(K200="Tidak berkaitan","Tidak berkaitan",IF(K200="Selesai","Selesai",IF(J200="","Isi tarikh",IF(NOT(ISNUMBER(J200)),"Semak tarikh",IF(J200&lt;TODAY(),"Lewat",IF(J200&lt;=TODAY()+7,"Dalam 7 hari","Mengikut jadual")))))))))</f>
        <v/>
      </c>
    </row>
    <row r="201" spans="8:14" ht="30" customHeight="1">
      <c r="H201" s="8">
        <f>IF(OR(D201="",F201="",F201="manual",M201&lt;&gt;1),"",IFERROR(IF(OR(VLOOKUP(IF(B201="Selepas majlis","Selepas",C201),Tetapan!$A$6:$N$10,CHOOSE(MATCH(F201,{"majlis","jemputan","rsvp","katering"},0),3,9,11,10),FALSE)="",VLOOKUP(IF(B201="Selepas majlis","Selepas",C201),Tetapan!$A$6:$N$10,CHOOSE(MATCH(F201,{"majlis","jemputan","rsvp","katering"},0),3,9,11,10),FALSE)=0),"",VLOOKUP(IF(B201="Selepas majlis","Selepas",C201),Tetapan!$A$6:$N$10,CHOOSE(MATCH(F201,{"majlis","jemputan","rsvp","katering"},0),3,9,11,10),FALSE)+G201),""))</f>
        <v/>
      </c>
      <c r="J201" s="8">
        <f>IF(OR(D201="",M201&lt;&gt;1),"",IF(I201&lt;&gt;"",I201,H201))</f>
        <v/>
      </c>
      <c r="M201" s="9">
        <f>IF(D201="","",IFERROR(IF(VLOOKUP(C201,Tetapan!$A$6:$C$9,2,FALSE)="Ya",1,0),0))</f>
        <v/>
      </c>
      <c r="N201" s="9">
        <f>IF(D201="","",IF(COUNTIF(Majlis,C201)&lt;&gt;1,"Semak majlis",IF(M201&lt;&gt;1,"Majlis tidak aktif",IF(K201="Tidak berkaitan","Tidak berkaitan",IF(K201="Selesai","Selesai",IF(J201="","Isi tarikh",IF(NOT(ISNUMBER(J201)),"Semak tarikh",IF(J201&lt;TODAY(),"Lewat",IF(J201&lt;=TODAY()+7,"Dalam 7 hari","Mengikut jadual")))))))))</f>
        <v/>
      </c>
    </row>
    <row r="202" spans="8:14" ht="30" customHeight="1">
      <c r="H202" s="8">
        <f>IF(OR(D202="",F202="",F202="manual",M202&lt;&gt;1),"",IFERROR(IF(OR(VLOOKUP(IF(B202="Selepas majlis","Selepas",C202),Tetapan!$A$6:$N$10,CHOOSE(MATCH(F202,{"majlis","jemputan","rsvp","katering"},0),3,9,11,10),FALSE)="",VLOOKUP(IF(B202="Selepas majlis","Selepas",C202),Tetapan!$A$6:$N$10,CHOOSE(MATCH(F202,{"majlis","jemputan","rsvp","katering"},0),3,9,11,10),FALSE)=0),"",VLOOKUP(IF(B202="Selepas majlis","Selepas",C202),Tetapan!$A$6:$N$10,CHOOSE(MATCH(F202,{"majlis","jemputan","rsvp","katering"},0),3,9,11,10),FALSE)+G202),""))</f>
        <v/>
      </c>
      <c r="J202" s="8">
        <f>IF(OR(D202="",M202&lt;&gt;1),"",IF(I202&lt;&gt;"",I202,H202))</f>
        <v/>
      </c>
      <c r="M202" s="9">
        <f>IF(D202="","",IFERROR(IF(VLOOKUP(C202,Tetapan!$A$6:$C$9,2,FALSE)="Ya",1,0),0))</f>
        <v/>
      </c>
      <c r="N202" s="9">
        <f>IF(D202="","",IF(COUNTIF(Majlis,C202)&lt;&gt;1,"Semak majlis",IF(M202&lt;&gt;1,"Majlis tidak aktif",IF(K202="Tidak berkaitan","Tidak berkaitan",IF(K202="Selesai","Selesai",IF(J202="","Isi tarikh",IF(NOT(ISNUMBER(J202)),"Semak tarikh",IF(J202&lt;TODAY(),"Lewat",IF(J202&lt;=TODAY()+7,"Dalam 7 hari","Mengikut jadual")))))))))</f>
        <v/>
      </c>
    </row>
    <row r="203" spans="8:14" ht="30" customHeight="1">
      <c r="H203" s="8">
        <f>IF(OR(D203="",F203="",F203="manual",M203&lt;&gt;1),"",IFERROR(IF(OR(VLOOKUP(IF(B203="Selepas majlis","Selepas",C203),Tetapan!$A$6:$N$10,CHOOSE(MATCH(F203,{"majlis","jemputan","rsvp","katering"},0),3,9,11,10),FALSE)="",VLOOKUP(IF(B203="Selepas majlis","Selepas",C203),Tetapan!$A$6:$N$10,CHOOSE(MATCH(F203,{"majlis","jemputan","rsvp","katering"},0),3,9,11,10),FALSE)=0),"",VLOOKUP(IF(B203="Selepas majlis","Selepas",C203),Tetapan!$A$6:$N$10,CHOOSE(MATCH(F203,{"majlis","jemputan","rsvp","katering"},0),3,9,11,10),FALSE)+G203),""))</f>
        <v/>
      </c>
      <c r="J203" s="8">
        <f>IF(OR(D203="",M203&lt;&gt;1),"",IF(I203&lt;&gt;"",I203,H203))</f>
        <v/>
      </c>
      <c r="M203" s="9">
        <f>IF(D203="","",IFERROR(IF(VLOOKUP(C203,Tetapan!$A$6:$C$9,2,FALSE)="Ya",1,0),0))</f>
        <v/>
      </c>
      <c r="N203" s="9">
        <f>IF(D203="","",IF(COUNTIF(Majlis,C203)&lt;&gt;1,"Semak majlis",IF(M203&lt;&gt;1,"Majlis tidak aktif",IF(K203="Tidak berkaitan","Tidak berkaitan",IF(K203="Selesai","Selesai",IF(J203="","Isi tarikh",IF(NOT(ISNUMBER(J203)),"Semak tarikh",IF(J203&lt;TODAY(),"Lewat",IF(J203&lt;=TODAY()+7,"Dalam 7 hari","Mengikut jadual")))))))))</f>
        <v/>
      </c>
    </row>
    <row r="204" spans="8:14" ht="30" customHeight="1">
      <c r="H204" s="8">
        <f>IF(OR(D204="",F204="",F204="manual",M204&lt;&gt;1),"",IFERROR(IF(OR(VLOOKUP(IF(B204="Selepas majlis","Selepas",C204),Tetapan!$A$6:$N$10,CHOOSE(MATCH(F204,{"majlis","jemputan","rsvp","katering"},0),3,9,11,10),FALSE)="",VLOOKUP(IF(B204="Selepas majlis","Selepas",C204),Tetapan!$A$6:$N$10,CHOOSE(MATCH(F204,{"majlis","jemputan","rsvp","katering"},0),3,9,11,10),FALSE)=0),"",VLOOKUP(IF(B204="Selepas majlis","Selepas",C204),Tetapan!$A$6:$N$10,CHOOSE(MATCH(F204,{"majlis","jemputan","rsvp","katering"},0),3,9,11,10),FALSE)+G204),""))</f>
        <v/>
      </c>
      <c r="J204" s="8">
        <f>IF(OR(D204="",M204&lt;&gt;1),"",IF(I204&lt;&gt;"",I204,H204))</f>
        <v/>
      </c>
      <c r="M204" s="9">
        <f>IF(D204="","",IFERROR(IF(VLOOKUP(C204,Tetapan!$A$6:$C$9,2,FALSE)="Ya",1,0),0))</f>
        <v/>
      </c>
      <c r="N204" s="9">
        <f>IF(D204="","",IF(COUNTIF(Majlis,C204)&lt;&gt;1,"Semak majlis",IF(M204&lt;&gt;1,"Majlis tidak aktif",IF(K204="Tidak berkaitan","Tidak berkaitan",IF(K204="Selesai","Selesai",IF(J204="","Isi tarikh",IF(NOT(ISNUMBER(J204)),"Semak tarikh",IF(J204&lt;TODAY(),"Lewat",IF(J204&lt;=TODAY()+7,"Dalam 7 hari","Mengikut jadual")))))))))</f>
        <v/>
      </c>
    </row>
    <row r="205" spans="8:14" ht="30" customHeight="1">
      <c r="H205" s="8">
        <f>IF(OR(D205="",F205="",F205="manual",M205&lt;&gt;1),"",IFERROR(IF(OR(VLOOKUP(IF(B205="Selepas majlis","Selepas",C205),Tetapan!$A$6:$N$10,CHOOSE(MATCH(F205,{"majlis","jemputan","rsvp","katering"},0),3,9,11,10),FALSE)="",VLOOKUP(IF(B205="Selepas majlis","Selepas",C205),Tetapan!$A$6:$N$10,CHOOSE(MATCH(F205,{"majlis","jemputan","rsvp","katering"},0),3,9,11,10),FALSE)=0),"",VLOOKUP(IF(B205="Selepas majlis","Selepas",C205),Tetapan!$A$6:$N$10,CHOOSE(MATCH(F205,{"majlis","jemputan","rsvp","katering"},0),3,9,11,10),FALSE)+G205),""))</f>
        <v/>
      </c>
      <c r="J205" s="8">
        <f>IF(OR(D205="",M205&lt;&gt;1),"",IF(I205&lt;&gt;"",I205,H205))</f>
        <v/>
      </c>
      <c r="M205" s="9">
        <f>IF(D205="","",IFERROR(IF(VLOOKUP(C205,Tetapan!$A$6:$C$9,2,FALSE)="Ya",1,0),0))</f>
        <v/>
      </c>
      <c r="N205" s="9">
        <f>IF(D205="","",IF(COUNTIF(Majlis,C205)&lt;&gt;1,"Semak majlis",IF(M205&lt;&gt;1,"Majlis tidak aktif",IF(K205="Tidak berkaitan","Tidak berkaitan",IF(K205="Selesai","Selesai",IF(J205="","Isi tarikh",IF(NOT(ISNUMBER(J205)),"Semak tarikh",IF(J205&lt;TODAY(),"Lewat",IF(J205&lt;=TODAY()+7,"Dalam 7 hari","Mengikut jadual")))))))))</f>
        <v/>
      </c>
    </row>
    <row r="206" spans="8:14" ht="30" customHeight="1">
      <c r="H206" s="8">
        <f>IF(OR(D206="",F206="",F206="manual",M206&lt;&gt;1),"",IFERROR(IF(OR(VLOOKUP(IF(B206="Selepas majlis","Selepas",C206),Tetapan!$A$6:$N$10,CHOOSE(MATCH(F206,{"majlis","jemputan","rsvp","katering"},0),3,9,11,10),FALSE)="",VLOOKUP(IF(B206="Selepas majlis","Selepas",C206),Tetapan!$A$6:$N$10,CHOOSE(MATCH(F206,{"majlis","jemputan","rsvp","katering"},0),3,9,11,10),FALSE)=0),"",VLOOKUP(IF(B206="Selepas majlis","Selepas",C206),Tetapan!$A$6:$N$10,CHOOSE(MATCH(F206,{"majlis","jemputan","rsvp","katering"},0),3,9,11,10),FALSE)+G206),""))</f>
        <v/>
      </c>
      <c r="J206" s="8">
        <f>IF(OR(D206="",M206&lt;&gt;1),"",IF(I206&lt;&gt;"",I206,H206))</f>
        <v/>
      </c>
      <c r="M206" s="9">
        <f>IF(D206="","",IFERROR(IF(VLOOKUP(C206,Tetapan!$A$6:$C$9,2,FALSE)="Ya",1,0),0))</f>
        <v/>
      </c>
      <c r="N206" s="9">
        <f>IF(D206="","",IF(COUNTIF(Majlis,C206)&lt;&gt;1,"Semak majlis",IF(M206&lt;&gt;1,"Majlis tidak aktif",IF(K206="Tidak berkaitan","Tidak berkaitan",IF(K206="Selesai","Selesai",IF(J206="","Isi tarikh",IF(NOT(ISNUMBER(J206)),"Semak tarikh",IF(J206&lt;TODAY(),"Lewat",IF(J206&lt;=TODAY()+7,"Dalam 7 hari","Mengikut jadual")))))))))</f>
        <v/>
      </c>
    </row>
    <row r="207" spans="8:14" ht="30" customHeight="1">
      <c r="H207" s="8">
        <f>IF(OR(D207="",F207="",F207="manual",M207&lt;&gt;1),"",IFERROR(IF(OR(VLOOKUP(IF(B207="Selepas majlis","Selepas",C207),Tetapan!$A$6:$N$10,CHOOSE(MATCH(F207,{"majlis","jemputan","rsvp","katering"},0),3,9,11,10),FALSE)="",VLOOKUP(IF(B207="Selepas majlis","Selepas",C207),Tetapan!$A$6:$N$10,CHOOSE(MATCH(F207,{"majlis","jemputan","rsvp","katering"},0),3,9,11,10),FALSE)=0),"",VLOOKUP(IF(B207="Selepas majlis","Selepas",C207),Tetapan!$A$6:$N$10,CHOOSE(MATCH(F207,{"majlis","jemputan","rsvp","katering"},0),3,9,11,10),FALSE)+G207),""))</f>
        <v/>
      </c>
      <c r="J207" s="8">
        <f>IF(OR(D207="",M207&lt;&gt;1),"",IF(I207&lt;&gt;"",I207,H207))</f>
        <v/>
      </c>
      <c r="M207" s="9">
        <f>IF(D207="","",IFERROR(IF(VLOOKUP(C207,Tetapan!$A$6:$C$9,2,FALSE)="Ya",1,0),0))</f>
        <v/>
      </c>
      <c r="N207" s="9">
        <f>IF(D207="","",IF(COUNTIF(Majlis,C207)&lt;&gt;1,"Semak majlis",IF(M207&lt;&gt;1,"Majlis tidak aktif",IF(K207="Tidak berkaitan","Tidak berkaitan",IF(K207="Selesai","Selesai",IF(J207="","Isi tarikh",IF(NOT(ISNUMBER(J207)),"Semak tarikh",IF(J207&lt;TODAY(),"Lewat",IF(J207&lt;=TODAY()+7,"Dalam 7 hari","Mengikut jadual")))))))))</f>
        <v/>
      </c>
    </row>
    <row r="208" spans="8:14" ht="30" customHeight="1">
      <c r="H208" s="8">
        <f>IF(OR(D208="",F208="",F208="manual",M208&lt;&gt;1),"",IFERROR(IF(OR(VLOOKUP(IF(B208="Selepas majlis","Selepas",C208),Tetapan!$A$6:$N$10,CHOOSE(MATCH(F208,{"majlis","jemputan","rsvp","katering"},0),3,9,11,10),FALSE)="",VLOOKUP(IF(B208="Selepas majlis","Selepas",C208),Tetapan!$A$6:$N$10,CHOOSE(MATCH(F208,{"majlis","jemputan","rsvp","katering"},0),3,9,11,10),FALSE)=0),"",VLOOKUP(IF(B208="Selepas majlis","Selepas",C208),Tetapan!$A$6:$N$10,CHOOSE(MATCH(F208,{"majlis","jemputan","rsvp","katering"},0),3,9,11,10),FALSE)+G208),""))</f>
        <v/>
      </c>
      <c r="J208" s="8">
        <f>IF(OR(D208="",M208&lt;&gt;1),"",IF(I208&lt;&gt;"",I208,H208))</f>
        <v/>
      </c>
      <c r="M208" s="9">
        <f>IF(D208="","",IFERROR(IF(VLOOKUP(C208,Tetapan!$A$6:$C$9,2,FALSE)="Ya",1,0),0))</f>
        <v/>
      </c>
      <c r="N208" s="9">
        <f>IF(D208="","",IF(COUNTIF(Majlis,C208)&lt;&gt;1,"Semak majlis",IF(M208&lt;&gt;1,"Majlis tidak aktif",IF(K208="Tidak berkaitan","Tidak berkaitan",IF(K208="Selesai","Selesai",IF(J208="","Isi tarikh",IF(NOT(ISNUMBER(J208)),"Semak tarikh",IF(J208&lt;TODAY(),"Lewat",IF(J208&lt;=TODAY()+7,"Dalam 7 hari","Mengikut jadual")))))))))</f>
        <v/>
      </c>
    </row>
    <row r="209" spans="8:14" ht="30" customHeight="1">
      <c r="H209" s="8">
        <f>IF(OR(D209="",F209="",F209="manual",M209&lt;&gt;1),"",IFERROR(IF(OR(VLOOKUP(IF(B209="Selepas majlis","Selepas",C209),Tetapan!$A$6:$N$10,CHOOSE(MATCH(F209,{"majlis","jemputan","rsvp","katering"},0),3,9,11,10),FALSE)="",VLOOKUP(IF(B209="Selepas majlis","Selepas",C209),Tetapan!$A$6:$N$10,CHOOSE(MATCH(F209,{"majlis","jemputan","rsvp","katering"},0),3,9,11,10),FALSE)=0),"",VLOOKUP(IF(B209="Selepas majlis","Selepas",C209),Tetapan!$A$6:$N$10,CHOOSE(MATCH(F209,{"majlis","jemputan","rsvp","katering"},0),3,9,11,10),FALSE)+G209),""))</f>
        <v/>
      </c>
      <c r="J209" s="8">
        <f>IF(OR(D209="",M209&lt;&gt;1),"",IF(I209&lt;&gt;"",I209,H209))</f>
        <v/>
      </c>
      <c r="M209" s="9">
        <f>IF(D209="","",IFERROR(IF(VLOOKUP(C209,Tetapan!$A$6:$C$9,2,FALSE)="Ya",1,0),0))</f>
        <v/>
      </c>
      <c r="N209" s="9">
        <f>IF(D209="","",IF(COUNTIF(Majlis,C209)&lt;&gt;1,"Semak majlis",IF(M209&lt;&gt;1,"Majlis tidak aktif",IF(K209="Tidak berkaitan","Tidak berkaitan",IF(K209="Selesai","Selesai",IF(J209="","Isi tarikh",IF(NOT(ISNUMBER(J209)),"Semak tarikh",IF(J209&lt;TODAY(),"Lewat",IF(J209&lt;=TODAY()+7,"Dalam 7 hari","Mengikut jadual")))))))))</f>
        <v/>
      </c>
    </row>
    <row r="210" spans="8:14" ht="30" customHeight="1">
      <c r="H210" s="8">
        <f>IF(OR(D210="",F210="",F210="manual",M210&lt;&gt;1),"",IFERROR(IF(OR(VLOOKUP(IF(B210="Selepas majlis","Selepas",C210),Tetapan!$A$6:$N$10,CHOOSE(MATCH(F210,{"majlis","jemputan","rsvp","katering"},0),3,9,11,10),FALSE)="",VLOOKUP(IF(B210="Selepas majlis","Selepas",C210),Tetapan!$A$6:$N$10,CHOOSE(MATCH(F210,{"majlis","jemputan","rsvp","katering"},0),3,9,11,10),FALSE)=0),"",VLOOKUP(IF(B210="Selepas majlis","Selepas",C210),Tetapan!$A$6:$N$10,CHOOSE(MATCH(F210,{"majlis","jemputan","rsvp","katering"},0),3,9,11,10),FALSE)+G210),""))</f>
        <v/>
      </c>
      <c r="J210" s="8">
        <f>IF(OR(D210="",M210&lt;&gt;1),"",IF(I210&lt;&gt;"",I210,H210))</f>
        <v/>
      </c>
      <c r="M210" s="9">
        <f>IF(D210="","",IFERROR(IF(VLOOKUP(C210,Tetapan!$A$6:$C$9,2,FALSE)="Ya",1,0),0))</f>
        <v/>
      </c>
      <c r="N210" s="9">
        <f>IF(D210="","",IF(COUNTIF(Majlis,C210)&lt;&gt;1,"Semak majlis",IF(M210&lt;&gt;1,"Majlis tidak aktif",IF(K210="Tidak berkaitan","Tidak berkaitan",IF(K210="Selesai","Selesai",IF(J210="","Isi tarikh",IF(NOT(ISNUMBER(J210)),"Semak tarikh",IF(J210&lt;TODAY(),"Lewat",IF(J210&lt;=TODAY()+7,"Dalam 7 hari","Mengikut jadual")))))))))</f>
        <v/>
      </c>
    </row>
    <row r="211" spans="8:14" ht="30" customHeight="1">
      <c r="H211" s="8">
        <f>IF(OR(D211="",F211="",F211="manual",M211&lt;&gt;1),"",IFERROR(IF(OR(VLOOKUP(IF(B211="Selepas majlis","Selepas",C211),Tetapan!$A$6:$N$10,CHOOSE(MATCH(F211,{"majlis","jemputan","rsvp","katering"},0),3,9,11,10),FALSE)="",VLOOKUP(IF(B211="Selepas majlis","Selepas",C211),Tetapan!$A$6:$N$10,CHOOSE(MATCH(F211,{"majlis","jemputan","rsvp","katering"},0),3,9,11,10),FALSE)=0),"",VLOOKUP(IF(B211="Selepas majlis","Selepas",C211),Tetapan!$A$6:$N$10,CHOOSE(MATCH(F211,{"majlis","jemputan","rsvp","katering"},0),3,9,11,10),FALSE)+G211),""))</f>
        <v/>
      </c>
      <c r="J211" s="8">
        <f>IF(OR(D211="",M211&lt;&gt;1),"",IF(I211&lt;&gt;"",I211,H211))</f>
        <v/>
      </c>
      <c r="M211" s="9">
        <f>IF(D211="","",IFERROR(IF(VLOOKUP(C211,Tetapan!$A$6:$C$9,2,FALSE)="Ya",1,0),0))</f>
        <v/>
      </c>
      <c r="N211" s="9">
        <f>IF(D211="","",IF(COUNTIF(Majlis,C211)&lt;&gt;1,"Semak majlis",IF(M211&lt;&gt;1,"Majlis tidak aktif",IF(K211="Tidak berkaitan","Tidak berkaitan",IF(K211="Selesai","Selesai",IF(J211="","Isi tarikh",IF(NOT(ISNUMBER(J211)),"Semak tarikh",IF(J211&lt;TODAY(),"Lewat",IF(J211&lt;=TODAY()+7,"Dalam 7 hari","Mengikut jadual")))))))))</f>
        <v/>
      </c>
    </row>
    <row r="212" spans="8:14" ht="30" customHeight="1">
      <c r="H212" s="8">
        <f>IF(OR(D212="",F212="",F212="manual",M212&lt;&gt;1),"",IFERROR(IF(OR(VLOOKUP(IF(B212="Selepas majlis","Selepas",C212),Tetapan!$A$6:$N$10,CHOOSE(MATCH(F212,{"majlis","jemputan","rsvp","katering"},0),3,9,11,10),FALSE)="",VLOOKUP(IF(B212="Selepas majlis","Selepas",C212),Tetapan!$A$6:$N$10,CHOOSE(MATCH(F212,{"majlis","jemputan","rsvp","katering"},0),3,9,11,10),FALSE)=0),"",VLOOKUP(IF(B212="Selepas majlis","Selepas",C212),Tetapan!$A$6:$N$10,CHOOSE(MATCH(F212,{"majlis","jemputan","rsvp","katering"},0),3,9,11,10),FALSE)+G212),""))</f>
        <v/>
      </c>
      <c r="J212" s="8">
        <f>IF(OR(D212="",M212&lt;&gt;1),"",IF(I212&lt;&gt;"",I212,H212))</f>
        <v/>
      </c>
      <c r="M212" s="9">
        <f>IF(D212="","",IFERROR(IF(VLOOKUP(C212,Tetapan!$A$6:$C$9,2,FALSE)="Ya",1,0),0))</f>
        <v/>
      </c>
      <c r="N212" s="9">
        <f>IF(D212="","",IF(COUNTIF(Majlis,C212)&lt;&gt;1,"Semak majlis",IF(M212&lt;&gt;1,"Majlis tidak aktif",IF(K212="Tidak berkaitan","Tidak berkaitan",IF(K212="Selesai","Selesai",IF(J212="","Isi tarikh",IF(NOT(ISNUMBER(J212)),"Semak tarikh",IF(J212&lt;TODAY(),"Lewat",IF(J212&lt;=TODAY()+7,"Dalam 7 hari","Mengikut jadual")))))))))</f>
        <v/>
      </c>
    </row>
    <row r="213" spans="8:14" ht="30" customHeight="1">
      <c r="H213" s="8">
        <f>IF(OR(D213="",F213="",F213="manual",M213&lt;&gt;1),"",IFERROR(IF(OR(VLOOKUP(IF(B213="Selepas majlis","Selepas",C213),Tetapan!$A$6:$N$10,CHOOSE(MATCH(F213,{"majlis","jemputan","rsvp","katering"},0),3,9,11,10),FALSE)="",VLOOKUP(IF(B213="Selepas majlis","Selepas",C213),Tetapan!$A$6:$N$10,CHOOSE(MATCH(F213,{"majlis","jemputan","rsvp","katering"},0),3,9,11,10),FALSE)=0),"",VLOOKUP(IF(B213="Selepas majlis","Selepas",C213),Tetapan!$A$6:$N$10,CHOOSE(MATCH(F213,{"majlis","jemputan","rsvp","katering"},0),3,9,11,10),FALSE)+G213),""))</f>
        <v/>
      </c>
      <c r="J213" s="8">
        <f>IF(OR(D213="",M213&lt;&gt;1),"",IF(I213&lt;&gt;"",I213,H213))</f>
        <v/>
      </c>
      <c r="M213" s="9">
        <f>IF(D213="","",IFERROR(IF(VLOOKUP(C213,Tetapan!$A$6:$C$9,2,FALSE)="Ya",1,0),0))</f>
        <v/>
      </c>
      <c r="N213" s="9">
        <f>IF(D213="","",IF(COUNTIF(Majlis,C213)&lt;&gt;1,"Semak majlis",IF(M213&lt;&gt;1,"Majlis tidak aktif",IF(K213="Tidak berkaitan","Tidak berkaitan",IF(K213="Selesai","Selesai",IF(J213="","Isi tarikh",IF(NOT(ISNUMBER(J213)),"Semak tarikh",IF(J213&lt;TODAY(),"Lewat",IF(J213&lt;=TODAY()+7,"Dalam 7 hari","Mengikut jadual")))))))))</f>
        <v/>
      </c>
    </row>
    <row r="214" spans="8:14" ht="30" customHeight="1">
      <c r="H214" s="8">
        <f>IF(OR(D214="",F214="",F214="manual",M214&lt;&gt;1),"",IFERROR(IF(OR(VLOOKUP(IF(B214="Selepas majlis","Selepas",C214),Tetapan!$A$6:$N$10,CHOOSE(MATCH(F214,{"majlis","jemputan","rsvp","katering"},0),3,9,11,10),FALSE)="",VLOOKUP(IF(B214="Selepas majlis","Selepas",C214),Tetapan!$A$6:$N$10,CHOOSE(MATCH(F214,{"majlis","jemputan","rsvp","katering"},0),3,9,11,10),FALSE)=0),"",VLOOKUP(IF(B214="Selepas majlis","Selepas",C214),Tetapan!$A$6:$N$10,CHOOSE(MATCH(F214,{"majlis","jemputan","rsvp","katering"},0),3,9,11,10),FALSE)+G214),""))</f>
        <v/>
      </c>
      <c r="J214" s="8">
        <f>IF(OR(D214="",M214&lt;&gt;1),"",IF(I214&lt;&gt;"",I214,H214))</f>
        <v/>
      </c>
      <c r="M214" s="9">
        <f>IF(D214="","",IFERROR(IF(VLOOKUP(C214,Tetapan!$A$6:$C$9,2,FALSE)="Ya",1,0),0))</f>
        <v/>
      </c>
      <c r="N214" s="9">
        <f>IF(D214="","",IF(COUNTIF(Majlis,C214)&lt;&gt;1,"Semak majlis",IF(M214&lt;&gt;1,"Majlis tidak aktif",IF(K214="Tidak berkaitan","Tidak berkaitan",IF(K214="Selesai","Selesai",IF(J214="","Isi tarikh",IF(NOT(ISNUMBER(J214)),"Semak tarikh",IF(J214&lt;TODAY(),"Lewat",IF(J214&lt;=TODAY()+7,"Dalam 7 hari","Mengikut jadual")))))))))</f>
        <v/>
      </c>
    </row>
    <row r="215" spans="8:14" ht="30" customHeight="1">
      <c r="H215" s="8">
        <f>IF(OR(D215="",F215="",F215="manual",M215&lt;&gt;1),"",IFERROR(IF(OR(VLOOKUP(IF(B215="Selepas majlis","Selepas",C215),Tetapan!$A$6:$N$10,CHOOSE(MATCH(F215,{"majlis","jemputan","rsvp","katering"},0),3,9,11,10),FALSE)="",VLOOKUP(IF(B215="Selepas majlis","Selepas",C215),Tetapan!$A$6:$N$10,CHOOSE(MATCH(F215,{"majlis","jemputan","rsvp","katering"},0),3,9,11,10),FALSE)=0),"",VLOOKUP(IF(B215="Selepas majlis","Selepas",C215),Tetapan!$A$6:$N$10,CHOOSE(MATCH(F215,{"majlis","jemputan","rsvp","katering"},0),3,9,11,10),FALSE)+G215),""))</f>
        <v/>
      </c>
      <c r="J215" s="8">
        <f>IF(OR(D215="",M215&lt;&gt;1),"",IF(I215&lt;&gt;"",I215,H215))</f>
        <v/>
      </c>
      <c r="M215" s="9">
        <f>IF(D215="","",IFERROR(IF(VLOOKUP(C215,Tetapan!$A$6:$C$9,2,FALSE)="Ya",1,0),0))</f>
        <v/>
      </c>
      <c r="N215" s="9">
        <f>IF(D215="","",IF(COUNTIF(Majlis,C215)&lt;&gt;1,"Semak majlis",IF(M215&lt;&gt;1,"Majlis tidak aktif",IF(K215="Tidak berkaitan","Tidak berkaitan",IF(K215="Selesai","Selesai",IF(J215="","Isi tarikh",IF(NOT(ISNUMBER(J215)),"Semak tarikh",IF(J215&lt;TODAY(),"Lewat",IF(J215&lt;=TODAY()+7,"Dalam 7 hari","Mengikut jadual")))))))))</f>
        <v/>
      </c>
    </row>
    <row r="216" spans="8:14" ht="30" customHeight="1">
      <c r="H216" s="8">
        <f>IF(OR(D216="",F216="",F216="manual",M216&lt;&gt;1),"",IFERROR(IF(OR(VLOOKUP(IF(B216="Selepas majlis","Selepas",C216),Tetapan!$A$6:$N$10,CHOOSE(MATCH(F216,{"majlis","jemputan","rsvp","katering"},0),3,9,11,10),FALSE)="",VLOOKUP(IF(B216="Selepas majlis","Selepas",C216),Tetapan!$A$6:$N$10,CHOOSE(MATCH(F216,{"majlis","jemputan","rsvp","katering"},0),3,9,11,10),FALSE)=0),"",VLOOKUP(IF(B216="Selepas majlis","Selepas",C216),Tetapan!$A$6:$N$10,CHOOSE(MATCH(F216,{"majlis","jemputan","rsvp","katering"},0),3,9,11,10),FALSE)+G216),""))</f>
        <v/>
      </c>
      <c r="J216" s="8">
        <f>IF(OR(D216="",M216&lt;&gt;1),"",IF(I216&lt;&gt;"",I216,H216))</f>
        <v/>
      </c>
      <c r="M216" s="9">
        <f>IF(D216="","",IFERROR(IF(VLOOKUP(C216,Tetapan!$A$6:$C$9,2,FALSE)="Ya",1,0),0))</f>
        <v/>
      </c>
      <c r="N216" s="9">
        <f>IF(D216="","",IF(COUNTIF(Majlis,C216)&lt;&gt;1,"Semak majlis",IF(M216&lt;&gt;1,"Majlis tidak aktif",IF(K216="Tidak berkaitan","Tidak berkaitan",IF(K216="Selesai","Selesai",IF(J216="","Isi tarikh",IF(NOT(ISNUMBER(J216)),"Semak tarikh",IF(J216&lt;TODAY(),"Lewat",IF(J216&lt;=TODAY()+7,"Dalam 7 hari","Mengikut jadual")))))))))</f>
        <v/>
      </c>
    </row>
    <row r="217" spans="8:14" ht="30" customHeight="1">
      <c r="H217" s="8">
        <f>IF(OR(D217="",F217="",F217="manual",M217&lt;&gt;1),"",IFERROR(IF(OR(VLOOKUP(IF(B217="Selepas majlis","Selepas",C217),Tetapan!$A$6:$N$10,CHOOSE(MATCH(F217,{"majlis","jemputan","rsvp","katering"},0),3,9,11,10),FALSE)="",VLOOKUP(IF(B217="Selepas majlis","Selepas",C217),Tetapan!$A$6:$N$10,CHOOSE(MATCH(F217,{"majlis","jemputan","rsvp","katering"},0),3,9,11,10),FALSE)=0),"",VLOOKUP(IF(B217="Selepas majlis","Selepas",C217),Tetapan!$A$6:$N$10,CHOOSE(MATCH(F217,{"majlis","jemputan","rsvp","katering"},0),3,9,11,10),FALSE)+G217),""))</f>
        <v/>
      </c>
      <c r="J217" s="8">
        <f>IF(OR(D217="",M217&lt;&gt;1),"",IF(I217&lt;&gt;"",I217,H217))</f>
        <v/>
      </c>
      <c r="M217" s="9">
        <f>IF(D217="","",IFERROR(IF(VLOOKUP(C217,Tetapan!$A$6:$C$9,2,FALSE)="Ya",1,0),0))</f>
        <v/>
      </c>
      <c r="N217" s="9">
        <f>IF(D217="","",IF(COUNTIF(Majlis,C217)&lt;&gt;1,"Semak majlis",IF(M217&lt;&gt;1,"Majlis tidak aktif",IF(K217="Tidak berkaitan","Tidak berkaitan",IF(K217="Selesai","Selesai",IF(J217="","Isi tarikh",IF(NOT(ISNUMBER(J217)),"Semak tarikh",IF(J217&lt;TODAY(),"Lewat",IF(J217&lt;=TODAY()+7,"Dalam 7 hari","Mengikut jadual")))))))))</f>
        <v/>
      </c>
    </row>
    <row r="218" spans="8:14" ht="30" customHeight="1">
      <c r="H218" s="8">
        <f>IF(OR(D218="",F218="",F218="manual",M218&lt;&gt;1),"",IFERROR(IF(OR(VLOOKUP(IF(B218="Selepas majlis","Selepas",C218),Tetapan!$A$6:$N$10,CHOOSE(MATCH(F218,{"majlis","jemputan","rsvp","katering"},0),3,9,11,10),FALSE)="",VLOOKUP(IF(B218="Selepas majlis","Selepas",C218),Tetapan!$A$6:$N$10,CHOOSE(MATCH(F218,{"majlis","jemputan","rsvp","katering"},0),3,9,11,10),FALSE)=0),"",VLOOKUP(IF(B218="Selepas majlis","Selepas",C218),Tetapan!$A$6:$N$10,CHOOSE(MATCH(F218,{"majlis","jemputan","rsvp","katering"},0),3,9,11,10),FALSE)+G218),""))</f>
        <v/>
      </c>
      <c r="J218" s="8">
        <f>IF(OR(D218="",M218&lt;&gt;1),"",IF(I218&lt;&gt;"",I218,H218))</f>
        <v/>
      </c>
      <c r="M218" s="9">
        <f>IF(D218="","",IFERROR(IF(VLOOKUP(C218,Tetapan!$A$6:$C$9,2,FALSE)="Ya",1,0),0))</f>
        <v/>
      </c>
      <c r="N218" s="9">
        <f>IF(D218="","",IF(COUNTIF(Majlis,C218)&lt;&gt;1,"Semak majlis",IF(M218&lt;&gt;1,"Majlis tidak aktif",IF(K218="Tidak berkaitan","Tidak berkaitan",IF(K218="Selesai","Selesai",IF(J218="","Isi tarikh",IF(NOT(ISNUMBER(J218)),"Semak tarikh",IF(J218&lt;TODAY(),"Lewat",IF(J218&lt;=TODAY()+7,"Dalam 7 hari","Mengikut jadual")))))))))</f>
        <v/>
      </c>
    </row>
    <row r="219" spans="8:14" ht="30" customHeight="1">
      <c r="H219" s="8">
        <f>IF(OR(D219="",F219="",F219="manual",M219&lt;&gt;1),"",IFERROR(IF(OR(VLOOKUP(IF(B219="Selepas majlis","Selepas",C219),Tetapan!$A$6:$N$10,CHOOSE(MATCH(F219,{"majlis","jemputan","rsvp","katering"},0),3,9,11,10),FALSE)="",VLOOKUP(IF(B219="Selepas majlis","Selepas",C219),Tetapan!$A$6:$N$10,CHOOSE(MATCH(F219,{"majlis","jemputan","rsvp","katering"},0),3,9,11,10),FALSE)=0),"",VLOOKUP(IF(B219="Selepas majlis","Selepas",C219),Tetapan!$A$6:$N$10,CHOOSE(MATCH(F219,{"majlis","jemputan","rsvp","katering"},0),3,9,11,10),FALSE)+G219),""))</f>
        <v/>
      </c>
      <c r="J219" s="8">
        <f>IF(OR(D219="",M219&lt;&gt;1),"",IF(I219&lt;&gt;"",I219,H219))</f>
        <v/>
      </c>
      <c r="M219" s="9">
        <f>IF(D219="","",IFERROR(IF(VLOOKUP(C219,Tetapan!$A$6:$C$9,2,FALSE)="Ya",1,0),0))</f>
        <v/>
      </c>
      <c r="N219" s="9">
        <f>IF(D219="","",IF(COUNTIF(Majlis,C219)&lt;&gt;1,"Semak majlis",IF(M219&lt;&gt;1,"Majlis tidak aktif",IF(K219="Tidak berkaitan","Tidak berkaitan",IF(K219="Selesai","Selesai",IF(J219="","Isi tarikh",IF(NOT(ISNUMBER(J219)),"Semak tarikh",IF(J219&lt;TODAY(),"Lewat",IF(J219&lt;=TODAY()+7,"Dalam 7 hari","Mengikut jadual")))))))))</f>
        <v/>
      </c>
    </row>
    <row r="220" spans="8:14" ht="30" customHeight="1">
      <c r="H220" s="8">
        <f>IF(OR(D220="",F220="",F220="manual",M220&lt;&gt;1),"",IFERROR(IF(OR(VLOOKUP(IF(B220="Selepas majlis","Selepas",C220),Tetapan!$A$6:$N$10,CHOOSE(MATCH(F220,{"majlis","jemputan","rsvp","katering"},0),3,9,11,10),FALSE)="",VLOOKUP(IF(B220="Selepas majlis","Selepas",C220),Tetapan!$A$6:$N$10,CHOOSE(MATCH(F220,{"majlis","jemputan","rsvp","katering"},0),3,9,11,10),FALSE)=0),"",VLOOKUP(IF(B220="Selepas majlis","Selepas",C220),Tetapan!$A$6:$N$10,CHOOSE(MATCH(F220,{"majlis","jemputan","rsvp","katering"},0),3,9,11,10),FALSE)+G220),""))</f>
        <v/>
      </c>
      <c r="J220" s="8">
        <f>IF(OR(D220="",M220&lt;&gt;1),"",IF(I220&lt;&gt;"",I220,H220))</f>
        <v/>
      </c>
      <c r="M220" s="9">
        <f>IF(D220="","",IFERROR(IF(VLOOKUP(C220,Tetapan!$A$6:$C$9,2,FALSE)="Ya",1,0),0))</f>
        <v/>
      </c>
      <c r="N220" s="9">
        <f>IF(D220="","",IF(COUNTIF(Majlis,C220)&lt;&gt;1,"Semak majlis",IF(M220&lt;&gt;1,"Majlis tidak aktif",IF(K220="Tidak berkaitan","Tidak berkaitan",IF(K220="Selesai","Selesai",IF(J220="","Isi tarikh",IF(NOT(ISNUMBER(J220)),"Semak tarikh",IF(J220&lt;TODAY(),"Lewat",IF(J220&lt;=TODAY()+7,"Dalam 7 hari","Mengikut jadual")))))))))</f>
        <v/>
      </c>
    </row>
    <row r="221" spans="8:14" ht="30" customHeight="1">
      <c r="H221" s="8">
        <f>IF(OR(D221="",F221="",F221="manual",M221&lt;&gt;1),"",IFERROR(IF(OR(VLOOKUP(IF(B221="Selepas majlis","Selepas",C221),Tetapan!$A$6:$N$10,CHOOSE(MATCH(F221,{"majlis","jemputan","rsvp","katering"},0),3,9,11,10),FALSE)="",VLOOKUP(IF(B221="Selepas majlis","Selepas",C221),Tetapan!$A$6:$N$10,CHOOSE(MATCH(F221,{"majlis","jemputan","rsvp","katering"},0),3,9,11,10),FALSE)=0),"",VLOOKUP(IF(B221="Selepas majlis","Selepas",C221),Tetapan!$A$6:$N$10,CHOOSE(MATCH(F221,{"majlis","jemputan","rsvp","katering"},0),3,9,11,10),FALSE)+G221),""))</f>
        <v/>
      </c>
      <c r="J221" s="8">
        <f>IF(OR(D221="",M221&lt;&gt;1),"",IF(I221&lt;&gt;"",I221,H221))</f>
        <v/>
      </c>
      <c r="M221" s="9">
        <f>IF(D221="","",IFERROR(IF(VLOOKUP(C221,Tetapan!$A$6:$C$9,2,FALSE)="Ya",1,0),0))</f>
        <v/>
      </c>
      <c r="N221" s="9">
        <f>IF(D221="","",IF(COUNTIF(Majlis,C221)&lt;&gt;1,"Semak majlis",IF(M221&lt;&gt;1,"Majlis tidak aktif",IF(K221="Tidak berkaitan","Tidak berkaitan",IF(K221="Selesai","Selesai",IF(J221="","Isi tarikh",IF(NOT(ISNUMBER(J221)),"Semak tarikh",IF(J221&lt;TODAY(),"Lewat",IF(J221&lt;=TODAY()+7,"Dalam 7 hari","Mengikut jadual")))))))))</f>
        <v/>
      </c>
    </row>
    <row r="222" spans="8:14" ht="30" customHeight="1">
      <c r="H222" s="8">
        <f>IF(OR(D222="",F222="",F222="manual",M222&lt;&gt;1),"",IFERROR(IF(OR(VLOOKUP(IF(B222="Selepas majlis","Selepas",C222),Tetapan!$A$6:$N$10,CHOOSE(MATCH(F222,{"majlis","jemputan","rsvp","katering"},0),3,9,11,10),FALSE)="",VLOOKUP(IF(B222="Selepas majlis","Selepas",C222),Tetapan!$A$6:$N$10,CHOOSE(MATCH(F222,{"majlis","jemputan","rsvp","katering"},0),3,9,11,10),FALSE)=0),"",VLOOKUP(IF(B222="Selepas majlis","Selepas",C222),Tetapan!$A$6:$N$10,CHOOSE(MATCH(F222,{"majlis","jemputan","rsvp","katering"},0),3,9,11,10),FALSE)+G222),""))</f>
        <v/>
      </c>
      <c r="J222" s="8">
        <f>IF(OR(D222="",M222&lt;&gt;1),"",IF(I222&lt;&gt;"",I222,H222))</f>
        <v/>
      </c>
      <c r="M222" s="9">
        <f>IF(D222="","",IFERROR(IF(VLOOKUP(C222,Tetapan!$A$6:$C$9,2,FALSE)="Ya",1,0),0))</f>
        <v/>
      </c>
      <c r="N222" s="9">
        <f>IF(D222="","",IF(COUNTIF(Majlis,C222)&lt;&gt;1,"Semak majlis",IF(M222&lt;&gt;1,"Majlis tidak aktif",IF(K222="Tidak berkaitan","Tidak berkaitan",IF(K222="Selesai","Selesai",IF(J222="","Isi tarikh",IF(NOT(ISNUMBER(J222)),"Semak tarikh",IF(J222&lt;TODAY(),"Lewat",IF(J222&lt;=TODAY()+7,"Dalam 7 hari","Mengikut jadual")))))))))</f>
        <v/>
      </c>
    </row>
    <row r="223" spans="8:14" ht="30" customHeight="1">
      <c r="H223" s="8">
        <f>IF(OR(D223="",F223="",F223="manual",M223&lt;&gt;1),"",IFERROR(IF(OR(VLOOKUP(IF(B223="Selepas majlis","Selepas",C223),Tetapan!$A$6:$N$10,CHOOSE(MATCH(F223,{"majlis","jemputan","rsvp","katering"},0),3,9,11,10),FALSE)="",VLOOKUP(IF(B223="Selepas majlis","Selepas",C223),Tetapan!$A$6:$N$10,CHOOSE(MATCH(F223,{"majlis","jemputan","rsvp","katering"},0),3,9,11,10),FALSE)=0),"",VLOOKUP(IF(B223="Selepas majlis","Selepas",C223),Tetapan!$A$6:$N$10,CHOOSE(MATCH(F223,{"majlis","jemputan","rsvp","katering"},0),3,9,11,10),FALSE)+G223),""))</f>
        <v/>
      </c>
      <c r="J223" s="8">
        <f>IF(OR(D223="",M223&lt;&gt;1),"",IF(I223&lt;&gt;"",I223,H223))</f>
        <v/>
      </c>
      <c r="M223" s="9">
        <f>IF(D223="","",IFERROR(IF(VLOOKUP(C223,Tetapan!$A$6:$C$9,2,FALSE)="Ya",1,0),0))</f>
        <v/>
      </c>
      <c r="N223" s="9">
        <f>IF(D223="","",IF(COUNTIF(Majlis,C223)&lt;&gt;1,"Semak majlis",IF(M223&lt;&gt;1,"Majlis tidak aktif",IF(K223="Tidak berkaitan","Tidak berkaitan",IF(K223="Selesai","Selesai",IF(J223="","Isi tarikh",IF(NOT(ISNUMBER(J223)),"Semak tarikh",IF(J223&lt;TODAY(),"Lewat",IF(J223&lt;=TODAY()+7,"Dalam 7 hari","Mengikut jadual")))))))))</f>
        <v/>
      </c>
    </row>
    <row r="224" spans="8:14" ht="30" customHeight="1">
      <c r="H224" s="8">
        <f>IF(OR(D224="",F224="",F224="manual",M224&lt;&gt;1),"",IFERROR(IF(OR(VLOOKUP(IF(B224="Selepas majlis","Selepas",C224),Tetapan!$A$6:$N$10,CHOOSE(MATCH(F224,{"majlis","jemputan","rsvp","katering"},0),3,9,11,10),FALSE)="",VLOOKUP(IF(B224="Selepas majlis","Selepas",C224),Tetapan!$A$6:$N$10,CHOOSE(MATCH(F224,{"majlis","jemputan","rsvp","katering"},0),3,9,11,10),FALSE)=0),"",VLOOKUP(IF(B224="Selepas majlis","Selepas",C224),Tetapan!$A$6:$N$10,CHOOSE(MATCH(F224,{"majlis","jemputan","rsvp","katering"},0),3,9,11,10),FALSE)+G224),""))</f>
        <v/>
      </c>
      <c r="J224" s="8">
        <f>IF(OR(D224="",M224&lt;&gt;1),"",IF(I224&lt;&gt;"",I224,H224))</f>
        <v/>
      </c>
      <c r="M224" s="9">
        <f>IF(D224="","",IFERROR(IF(VLOOKUP(C224,Tetapan!$A$6:$C$9,2,FALSE)="Ya",1,0),0))</f>
        <v/>
      </c>
      <c r="N224" s="9">
        <f>IF(D224="","",IF(COUNTIF(Majlis,C224)&lt;&gt;1,"Semak majlis",IF(M224&lt;&gt;1,"Majlis tidak aktif",IF(K224="Tidak berkaitan","Tidak berkaitan",IF(K224="Selesai","Selesai",IF(J224="","Isi tarikh",IF(NOT(ISNUMBER(J224)),"Semak tarikh",IF(J224&lt;TODAY(),"Lewat",IF(J224&lt;=TODAY()+7,"Dalam 7 hari","Mengikut jadual")))))))))</f>
        <v/>
      </c>
    </row>
    <row r="225" spans="8:14" ht="30" customHeight="1">
      <c r="H225" s="8">
        <f>IF(OR(D225="",F225="",F225="manual",M225&lt;&gt;1),"",IFERROR(IF(OR(VLOOKUP(IF(B225="Selepas majlis","Selepas",C225),Tetapan!$A$6:$N$10,CHOOSE(MATCH(F225,{"majlis","jemputan","rsvp","katering"},0),3,9,11,10),FALSE)="",VLOOKUP(IF(B225="Selepas majlis","Selepas",C225),Tetapan!$A$6:$N$10,CHOOSE(MATCH(F225,{"majlis","jemputan","rsvp","katering"},0),3,9,11,10),FALSE)=0),"",VLOOKUP(IF(B225="Selepas majlis","Selepas",C225),Tetapan!$A$6:$N$10,CHOOSE(MATCH(F225,{"majlis","jemputan","rsvp","katering"},0),3,9,11,10),FALSE)+G225),""))</f>
        <v/>
      </c>
      <c r="J225" s="8">
        <f>IF(OR(D225="",M225&lt;&gt;1),"",IF(I225&lt;&gt;"",I225,H225))</f>
        <v/>
      </c>
      <c r="M225" s="9">
        <f>IF(D225="","",IFERROR(IF(VLOOKUP(C225,Tetapan!$A$6:$C$9,2,FALSE)="Ya",1,0),0))</f>
        <v/>
      </c>
      <c r="N225" s="9">
        <f>IF(D225="","",IF(COUNTIF(Majlis,C225)&lt;&gt;1,"Semak majlis",IF(M225&lt;&gt;1,"Majlis tidak aktif",IF(K225="Tidak berkaitan","Tidak berkaitan",IF(K225="Selesai","Selesai",IF(J225="","Isi tarikh",IF(NOT(ISNUMBER(J225)),"Semak tarikh",IF(J225&lt;TODAY(),"Lewat",IF(J225&lt;=TODAY()+7,"Dalam 7 hari","Mengikut jadual")))))))))</f>
        <v/>
      </c>
    </row>
    <row r="226" spans="8:14" ht="30" customHeight="1">
      <c r="H226" s="8">
        <f>IF(OR(D226="",F226="",F226="manual",M226&lt;&gt;1),"",IFERROR(IF(OR(VLOOKUP(IF(B226="Selepas majlis","Selepas",C226),Tetapan!$A$6:$N$10,CHOOSE(MATCH(F226,{"majlis","jemputan","rsvp","katering"},0),3,9,11,10),FALSE)="",VLOOKUP(IF(B226="Selepas majlis","Selepas",C226),Tetapan!$A$6:$N$10,CHOOSE(MATCH(F226,{"majlis","jemputan","rsvp","katering"},0),3,9,11,10),FALSE)=0),"",VLOOKUP(IF(B226="Selepas majlis","Selepas",C226),Tetapan!$A$6:$N$10,CHOOSE(MATCH(F226,{"majlis","jemputan","rsvp","katering"},0),3,9,11,10),FALSE)+G226),""))</f>
        <v/>
      </c>
      <c r="J226" s="8">
        <f>IF(OR(D226="",M226&lt;&gt;1),"",IF(I226&lt;&gt;"",I226,H226))</f>
        <v/>
      </c>
      <c r="M226" s="9">
        <f>IF(D226="","",IFERROR(IF(VLOOKUP(C226,Tetapan!$A$6:$C$9,2,FALSE)="Ya",1,0),0))</f>
        <v/>
      </c>
      <c r="N226" s="9">
        <f>IF(D226="","",IF(COUNTIF(Majlis,C226)&lt;&gt;1,"Semak majlis",IF(M226&lt;&gt;1,"Majlis tidak aktif",IF(K226="Tidak berkaitan","Tidak berkaitan",IF(K226="Selesai","Selesai",IF(J226="","Isi tarikh",IF(NOT(ISNUMBER(J226)),"Semak tarikh",IF(J226&lt;TODAY(),"Lewat",IF(J226&lt;=TODAY()+7,"Dalam 7 hari","Mengikut jadual")))))))))</f>
        <v/>
      </c>
    </row>
    <row r="227" spans="8:14" ht="30" customHeight="1">
      <c r="H227" s="8">
        <f>IF(OR(D227="",F227="",F227="manual",M227&lt;&gt;1),"",IFERROR(IF(OR(VLOOKUP(IF(B227="Selepas majlis","Selepas",C227),Tetapan!$A$6:$N$10,CHOOSE(MATCH(F227,{"majlis","jemputan","rsvp","katering"},0),3,9,11,10),FALSE)="",VLOOKUP(IF(B227="Selepas majlis","Selepas",C227),Tetapan!$A$6:$N$10,CHOOSE(MATCH(F227,{"majlis","jemputan","rsvp","katering"},0),3,9,11,10),FALSE)=0),"",VLOOKUP(IF(B227="Selepas majlis","Selepas",C227),Tetapan!$A$6:$N$10,CHOOSE(MATCH(F227,{"majlis","jemputan","rsvp","katering"},0),3,9,11,10),FALSE)+G227),""))</f>
        <v/>
      </c>
      <c r="J227" s="8">
        <f>IF(OR(D227="",M227&lt;&gt;1),"",IF(I227&lt;&gt;"",I227,H227))</f>
        <v/>
      </c>
      <c r="M227" s="9">
        <f>IF(D227="","",IFERROR(IF(VLOOKUP(C227,Tetapan!$A$6:$C$9,2,FALSE)="Ya",1,0),0))</f>
        <v/>
      </c>
      <c r="N227" s="9">
        <f>IF(D227="","",IF(COUNTIF(Majlis,C227)&lt;&gt;1,"Semak majlis",IF(M227&lt;&gt;1,"Majlis tidak aktif",IF(K227="Tidak berkaitan","Tidak berkaitan",IF(K227="Selesai","Selesai",IF(J227="","Isi tarikh",IF(NOT(ISNUMBER(J227)),"Semak tarikh",IF(J227&lt;TODAY(),"Lewat",IF(J227&lt;=TODAY()+7,"Dalam 7 hari","Mengikut jadual")))))))))</f>
        <v/>
      </c>
    </row>
    <row r="228" spans="8:14" ht="30" customHeight="1">
      <c r="H228" s="8">
        <f>IF(OR(D228="",F228="",F228="manual",M228&lt;&gt;1),"",IFERROR(IF(OR(VLOOKUP(IF(B228="Selepas majlis","Selepas",C228),Tetapan!$A$6:$N$10,CHOOSE(MATCH(F228,{"majlis","jemputan","rsvp","katering"},0),3,9,11,10),FALSE)="",VLOOKUP(IF(B228="Selepas majlis","Selepas",C228),Tetapan!$A$6:$N$10,CHOOSE(MATCH(F228,{"majlis","jemputan","rsvp","katering"},0),3,9,11,10),FALSE)=0),"",VLOOKUP(IF(B228="Selepas majlis","Selepas",C228),Tetapan!$A$6:$N$10,CHOOSE(MATCH(F228,{"majlis","jemputan","rsvp","katering"},0),3,9,11,10),FALSE)+G228),""))</f>
        <v/>
      </c>
      <c r="J228" s="8">
        <f>IF(OR(D228="",M228&lt;&gt;1),"",IF(I228&lt;&gt;"",I228,H228))</f>
        <v/>
      </c>
      <c r="M228" s="9">
        <f>IF(D228="","",IFERROR(IF(VLOOKUP(C228,Tetapan!$A$6:$C$9,2,FALSE)="Ya",1,0),0))</f>
        <v/>
      </c>
      <c r="N228" s="9">
        <f>IF(D228="","",IF(COUNTIF(Majlis,C228)&lt;&gt;1,"Semak majlis",IF(M228&lt;&gt;1,"Majlis tidak aktif",IF(K228="Tidak berkaitan","Tidak berkaitan",IF(K228="Selesai","Selesai",IF(J228="","Isi tarikh",IF(NOT(ISNUMBER(J228)),"Semak tarikh",IF(J228&lt;TODAY(),"Lewat",IF(J228&lt;=TODAY()+7,"Dalam 7 hari","Mengikut jadual")))))))))</f>
        <v/>
      </c>
    </row>
    <row r="229" spans="8:14" ht="30" customHeight="1">
      <c r="H229" s="8">
        <f>IF(OR(D229="",F229="",F229="manual",M229&lt;&gt;1),"",IFERROR(IF(OR(VLOOKUP(IF(B229="Selepas majlis","Selepas",C229),Tetapan!$A$6:$N$10,CHOOSE(MATCH(F229,{"majlis","jemputan","rsvp","katering"},0),3,9,11,10),FALSE)="",VLOOKUP(IF(B229="Selepas majlis","Selepas",C229),Tetapan!$A$6:$N$10,CHOOSE(MATCH(F229,{"majlis","jemputan","rsvp","katering"},0),3,9,11,10),FALSE)=0),"",VLOOKUP(IF(B229="Selepas majlis","Selepas",C229),Tetapan!$A$6:$N$10,CHOOSE(MATCH(F229,{"majlis","jemputan","rsvp","katering"},0),3,9,11,10),FALSE)+G229),""))</f>
        <v/>
      </c>
      <c r="J229" s="8">
        <f>IF(OR(D229="",M229&lt;&gt;1),"",IF(I229&lt;&gt;"",I229,H229))</f>
        <v/>
      </c>
      <c r="M229" s="9">
        <f>IF(D229="","",IFERROR(IF(VLOOKUP(C229,Tetapan!$A$6:$C$9,2,FALSE)="Ya",1,0),0))</f>
        <v/>
      </c>
      <c r="N229" s="9">
        <f>IF(D229="","",IF(COUNTIF(Majlis,C229)&lt;&gt;1,"Semak majlis",IF(M229&lt;&gt;1,"Majlis tidak aktif",IF(K229="Tidak berkaitan","Tidak berkaitan",IF(K229="Selesai","Selesai",IF(J229="","Isi tarikh",IF(NOT(ISNUMBER(J229)),"Semak tarikh",IF(J229&lt;TODAY(),"Lewat",IF(J229&lt;=TODAY()+7,"Dalam 7 hari","Mengikut jadual")))))))))</f>
        <v/>
      </c>
    </row>
    <row r="230" spans="8:14" ht="30" customHeight="1">
      <c r="H230" s="8">
        <f>IF(OR(D230="",F230="",F230="manual",M230&lt;&gt;1),"",IFERROR(IF(OR(VLOOKUP(IF(B230="Selepas majlis","Selepas",C230),Tetapan!$A$6:$N$10,CHOOSE(MATCH(F230,{"majlis","jemputan","rsvp","katering"},0),3,9,11,10),FALSE)="",VLOOKUP(IF(B230="Selepas majlis","Selepas",C230),Tetapan!$A$6:$N$10,CHOOSE(MATCH(F230,{"majlis","jemputan","rsvp","katering"},0),3,9,11,10),FALSE)=0),"",VLOOKUP(IF(B230="Selepas majlis","Selepas",C230),Tetapan!$A$6:$N$10,CHOOSE(MATCH(F230,{"majlis","jemputan","rsvp","katering"},0),3,9,11,10),FALSE)+G230),""))</f>
        <v/>
      </c>
      <c r="J230" s="8">
        <f>IF(OR(D230="",M230&lt;&gt;1),"",IF(I230&lt;&gt;"",I230,H230))</f>
        <v/>
      </c>
      <c r="M230" s="9">
        <f>IF(D230="","",IFERROR(IF(VLOOKUP(C230,Tetapan!$A$6:$C$9,2,FALSE)="Ya",1,0),0))</f>
        <v/>
      </c>
      <c r="N230" s="9">
        <f>IF(D230="","",IF(COUNTIF(Majlis,C230)&lt;&gt;1,"Semak majlis",IF(M230&lt;&gt;1,"Majlis tidak aktif",IF(K230="Tidak berkaitan","Tidak berkaitan",IF(K230="Selesai","Selesai",IF(J230="","Isi tarikh",IF(NOT(ISNUMBER(J230)),"Semak tarikh",IF(J230&lt;TODAY(),"Lewat",IF(J230&lt;=TODAY()+7,"Dalam 7 hari","Mengikut jadual")))))))))</f>
        <v/>
      </c>
    </row>
    <row r="231" spans="8:14" ht="30" customHeight="1">
      <c r="H231" s="8">
        <f>IF(OR(D231="",F231="",F231="manual",M231&lt;&gt;1),"",IFERROR(IF(OR(VLOOKUP(IF(B231="Selepas majlis","Selepas",C231),Tetapan!$A$6:$N$10,CHOOSE(MATCH(F231,{"majlis","jemputan","rsvp","katering"},0),3,9,11,10),FALSE)="",VLOOKUP(IF(B231="Selepas majlis","Selepas",C231),Tetapan!$A$6:$N$10,CHOOSE(MATCH(F231,{"majlis","jemputan","rsvp","katering"},0),3,9,11,10),FALSE)=0),"",VLOOKUP(IF(B231="Selepas majlis","Selepas",C231),Tetapan!$A$6:$N$10,CHOOSE(MATCH(F231,{"majlis","jemputan","rsvp","katering"},0),3,9,11,10),FALSE)+G231),""))</f>
        <v/>
      </c>
      <c r="J231" s="8">
        <f>IF(OR(D231="",M231&lt;&gt;1),"",IF(I231&lt;&gt;"",I231,H231))</f>
        <v/>
      </c>
      <c r="M231" s="9">
        <f>IF(D231="","",IFERROR(IF(VLOOKUP(C231,Tetapan!$A$6:$C$9,2,FALSE)="Ya",1,0),0))</f>
        <v/>
      </c>
      <c r="N231" s="9">
        <f>IF(D231="","",IF(COUNTIF(Majlis,C231)&lt;&gt;1,"Semak majlis",IF(M231&lt;&gt;1,"Majlis tidak aktif",IF(K231="Tidak berkaitan","Tidak berkaitan",IF(K231="Selesai","Selesai",IF(J231="","Isi tarikh",IF(NOT(ISNUMBER(J231)),"Semak tarikh",IF(J231&lt;TODAY(),"Lewat",IF(J231&lt;=TODAY()+7,"Dalam 7 hari","Mengikut jadual")))))))))</f>
        <v/>
      </c>
    </row>
    <row r="232" spans="8:14" ht="30" customHeight="1">
      <c r="H232" s="8">
        <f>IF(OR(D232="",F232="",F232="manual",M232&lt;&gt;1),"",IFERROR(IF(OR(VLOOKUP(IF(B232="Selepas majlis","Selepas",C232),Tetapan!$A$6:$N$10,CHOOSE(MATCH(F232,{"majlis","jemputan","rsvp","katering"},0),3,9,11,10),FALSE)="",VLOOKUP(IF(B232="Selepas majlis","Selepas",C232),Tetapan!$A$6:$N$10,CHOOSE(MATCH(F232,{"majlis","jemputan","rsvp","katering"},0),3,9,11,10),FALSE)=0),"",VLOOKUP(IF(B232="Selepas majlis","Selepas",C232),Tetapan!$A$6:$N$10,CHOOSE(MATCH(F232,{"majlis","jemputan","rsvp","katering"},0),3,9,11,10),FALSE)+G232),""))</f>
        <v/>
      </c>
      <c r="J232" s="8">
        <f>IF(OR(D232="",M232&lt;&gt;1),"",IF(I232&lt;&gt;"",I232,H232))</f>
        <v/>
      </c>
      <c r="M232" s="9">
        <f>IF(D232="","",IFERROR(IF(VLOOKUP(C232,Tetapan!$A$6:$C$9,2,FALSE)="Ya",1,0),0))</f>
        <v/>
      </c>
      <c r="N232" s="9">
        <f>IF(D232="","",IF(COUNTIF(Majlis,C232)&lt;&gt;1,"Semak majlis",IF(M232&lt;&gt;1,"Majlis tidak aktif",IF(K232="Tidak berkaitan","Tidak berkaitan",IF(K232="Selesai","Selesai",IF(J232="","Isi tarikh",IF(NOT(ISNUMBER(J232)),"Semak tarikh",IF(J232&lt;TODAY(),"Lewat",IF(J232&lt;=TODAY()+7,"Dalam 7 hari","Mengikut jadual")))))))))</f>
        <v/>
      </c>
    </row>
    <row r="233" spans="8:14" ht="30" customHeight="1">
      <c r="H233" s="8">
        <f>IF(OR(D233="",F233="",F233="manual",M233&lt;&gt;1),"",IFERROR(IF(OR(VLOOKUP(IF(B233="Selepas majlis","Selepas",C233),Tetapan!$A$6:$N$10,CHOOSE(MATCH(F233,{"majlis","jemputan","rsvp","katering"},0),3,9,11,10),FALSE)="",VLOOKUP(IF(B233="Selepas majlis","Selepas",C233),Tetapan!$A$6:$N$10,CHOOSE(MATCH(F233,{"majlis","jemputan","rsvp","katering"},0),3,9,11,10),FALSE)=0),"",VLOOKUP(IF(B233="Selepas majlis","Selepas",C233),Tetapan!$A$6:$N$10,CHOOSE(MATCH(F233,{"majlis","jemputan","rsvp","katering"},0),3,9,11,10),FALSE)+G233),""))</f>
        <v/>
      </c>
      <c r="J233" s="8">
        <f>IF(OR(D233="",M233&lt;&gt;1),"",IF(I233&lt;&gt;"",I233,H233))</f>
        <v/>
      </c>
      <c r="M233" s="9">
        <f>IF(D233="","",IFERROR(IF(VLOOKUP(C233,Tetapan!$A$6:$C$9,2,FALSE)="Ya",1,0),0))</f>
        <v/>
      </c>
      <c r="N233" s="9">
        <f>IF(D233="","",IF(COUNTIF(Majlis,C233)&lt;&gt;1,"Semak majlis",IF(M233&lt;&gt;1,"Majlis tidak aktif",IF(K233="Tidak berkaitan","Tidak berkaitan",IF(K233="Selesai","Selesai",IF(J233="","Isi tarikh",IF(NOT(ISNUMBER(J233)),"Semak tarikh",IF(J233&lt;TODAY(),"Lewat",IF(J233&lt;=TODAY()+7,"Dalam 7 hari","Mengikut jadual")))))))))</f>
        <v/>
      </c>
    </row>
    <row r="234" spans="8:14" ht="30" customHeight="1">
      <c r="H234" s="8">
        <f>IF(OR(D234="",F234="",F234="manual",M234&lt;&gt;1),"",IFERROR(IF(OR(VLOOKUP(IF(B234="Selepas majlis","Selepas",C234),Tetapan!$A$6:$N$10,CHOOSE(MATCH(F234,{"majlis","jemputan","rsvp","katering"},0),3,9,11,10),FALSE)="",VLOOKUP(IF(B234="Selepas majlis","Selepas",C234),Tetapan!$A$6:$N$10,CHOOSE(MATCH(F234,{"majlis","jemputan","rsvp","katering"},0),3,9,11,10),FALSE)=0),"",VLOOKUP(IF(B234="Selepas majlis","Selepas",C234),Tetapan!$A$6:$N$10,CHOOSE(MATCH(F234,{"majlis","jemputan","rsvp","katering"},0),3,9,11,10),FALSE)+G234),""))</f>
        <v/>
      </c>
      <c r="J234" s="8">
        <f>IF(OR(D234="",M234&lt;&gt;1),"",IF(I234&lt;&gt;"",I234,H234))</f>
        <v/>
      </c>
      <c r="M234" s="9">
        <f>IF(D234="","",IFERROR(IF(VLOOKUP(C234,Tetapan!$A$6:$C$9,2,FALSE)="Ya",1,0),0))</f>
        <v/>
      </c>
      <c r="N234" s="9">
        <f>IF(D234="","",IF(COUNTIF(Majlis,C234)&lt;&gt;1,"Semak majlis",IF(M234&lt;&gt;1,"Majlis tidak aktif",IF(K234="Tidak berkaitan","Tidak berkaitan",IF(K234="Selesai","Selesai",IF(J234="","Isi tarikh",IF(NOT(ISNUMBER(J234)),"Semak tarikh",IF(J234&lt;TODAY(),"Lewat",IF(J234&lt;=TODAY()+7,"Dalam 7 hari","Mengikut jadual")))))))))</f>
        <v/>
      </c>
    </row>
    <row r="235" spans="8:14" ht="30" customHeight="1">
      <c r="H235" s="8">
        <f>IF(OR(D235="",F235="",F235="manual",M235&lt;&gt;1),"",IFERROR(IF(OR(VLOOKUP(IF(B235="Selepas majlis","Selepas",C235),Tetapan!$A$6:$N$10,CHOOSE(MATCH(F235,{"majlis","jemputan","rsvp","katering"},0),3,9,11,10),FALSE)="",VLOOKUP(IF(B235="Selepas majlis","Selepas",C235),Tetapan!$A$6:$N$10,CHOOSE(MATCH(F235,{"majlis","jemputan","rsvp","katering"},0),3,9,11,10),FALSE)=0),"",VLOOKUP(IF(B235="Selepas majlis","Selepas",C235),Tetapan!$A$6:$N$10,CHOOSE(MATCH(F235,{"majlis","jemputan","rsvp","katering"},0),3,9,11,10),FALSE)+G235),""))</f>
        <v/>
      </c>
      <c r="J235" s="8">
        <f>IF(OR(D235="",M235&lt;&gt;1),"",IF(I235&lt;&gt;"",I235,H235))</f>
        <v/>
      </c>
      <c r="M235" s="9">
        <f>IF(D235="","",IFERROR(IF(VLOOKUP(C235,Tetapan!$A$6:$C$9,2,FALSE)="Ya",1,0),0))</f>
        <v/>
      </c>
      <c r="N235" s="9">
        <f>IF(D235="","",IF(COUNTIF(Majlis,C235)&lt;&gt;1,"Semak majlis",IF(M235&lt;&gt;1,"Majlis tidak aktif",IF(K235="Tidak berkaitan","Tidak berkaitan",IF(K235="Selesai","Selesai",IF(J235="","Isi tarikh",IF(NOT(ISNUMBER(J235)),"Semak tarikh",IF(J235&lt;TODAY(),"Lewat",IF(J235&lt;=TODAY()+7,"Dalam 7 hari","Mengikut jadual")))))))))</f>
        <v/>
      </c>
    </row>
    <row r="236" spans="8:14" ht="30" customHeight="1">
      <c r="H236" s="8">
        <f>IF(OR(D236="",F236="",F236="manual",M236&lt;&gt;1),"",IFERROR(IF(OR(VLOOKUP(IF(B236="Selepas majlis","Selepas",C236),Tetapan!$A$6:$N$10,CHOOSE(MATCH(F236,{"majlis","jemputan","rsvp","katering"},0),3,9,11,10),FALSE)="",VLOOKUP(IF(B236="Selepas majlis","Selepas",C236),Tetapan!$A$6:$N$10,CHOOSE(MATCH(F236,{"majlis","jemputan","rsvp","katering"},0),3,9,11,10),FALSE)=0),"",VLOOKUP(IF(B236="Selepas majlis","Selepas",C236),Tetapan!$A$6:$N$10,CHOOSE(MATCH(F236,{"majlis","jemputan","rsvp","katering"},0),3,9,11,10),FALSE)+G236),""))</f>
        <v/>
      </c>
      <c r="J236" s="8">
        <f>IF(OR(D236="",M236&lt;&gt;1),"",IF(I236&lt;&gt;"",I236,H236))</f>
        <v/>
      </c>
      <c r="M236" s="9">
        <f>IF(D236="","",IFERROR(IF(VLOOKUP(C236,Tetapan!$A$6:$C$9,2,FALSE)="Ya",1,0),0))</f>
        <v/>
      </c>
      <c r="N236" s="9">
        <f>IF(D236="","",IF(COUNTIF(Majlis,C236)&lt;&gt;1,"Semak majlis",IF(M236&lt;&gt;1,"Majlis tidak aktif",IF(K236="Tidak berkaitan","Tidak berkaitan",IF(K236="Selesai","Selesai",IF(J236="","Isi tarikh",IF(NOT(ISNUMBER(J236)),"Semak tarikh",IF(J236&lt;TODAY(),"Lewat",IF(J236&lt;=TODAY()+7,"Dalam 7 hari","Mengikut jadual")))))))))</f>
        <v/>
      </c>
    </row>
    <row r="237" spans="8:14" ht="30" customHeight="1">
      <c r="H237" s="8">
        <f>IF(OR(D237="",F237="",F237="manual",M237&lt;&gt;1),"",IFERROR(IF(OR(VLOOKUP(IF(B237="Selepas majlis","Selepas",C237),Tetapan!$A$6:$N$10,CHOOSE(MATCH(F237,{"majlis","jemputan","rsvp","katering"},0),3,9,11,10),FALSE)="",VLOOKUP(IF(B237="Selepas majlis","Selepas",C237),Tetapan!$A$6:$N$10,CHOOSE(MATCH(F237,{"majlis","jemputan","rsvp","katering"},0),3,9,11,10),FALSE)=0),"",VLOOKUP(IF(B237="Selepas majlis","Selepas",C237),Tetapan!$A$6:$N$10,CHOOSE(MATCH(F237,{"majlis","jemputan","rsvp","katering"},0),3,9,11,10),FALSE)+G237),""))</f>
        <v/>
      </c>
      <c r="J237" s="8">
        <f>IF(OR(D237="",M237&lt;&gt;1),"",IF(I237&lt;&gt;"",I237,H237))</f>
        <v/>
      </c>
      <c r="M237" s="9">
        <f>IF(D237="","",IFERROR(IF(VLOOKUP(C237,Tetapan!$A$6:$C$9,2,FALSE)="Ya",1,0),0))</f>
        <v/>
      </c>
      <c r="N237" s="9">
        <f>IF(D237="","",IF(COUNTIF(Majlis,C237)&lt;&gt;1,"Semak majlis",IF(M237&lt;&gt;1,"Majlis tidak aktif",IF(K237="Tidak berkaitan","Tidak berkaitan",IF(K237="Selesai","Selesai",IF(J237="","Isi tarikh",IF(NOT(ISNUMBER(J237)),"Semak tarikh",IF(J237&lt;TODAY(),"Lewat",IF(J237&lt;=TODAY()+7,"Dalam 7 hari","Mengikut jadual")))))))))</f>
        <v/>
      </c>
    </row>
    <row r="238" spans="8:14" ht="30" customHeight="1">
      <c r="H238" s="8">
        <f>IF(OR(D238="",F238="",F238="manual",M238&lt;&gt;1),"",IFERROR(IF(OR(VLOOKUP(IF(B238="Selepas majlis","Selepas",C238),Tetapan!$A$6:$N$10,CHOOSE(MATCH(F238,{"majlis","jemputan","rsvp","katering"},0),3,9,11,10),FALSE)="",VLOOKUP(IF(B238="Selepas majlis","Selepas",C238),Tetapan!$A$6:$N$10,CHOOSE(MATCH(F238,{"majlis","jemputan","rsvp","katering"},0),3,9,11,10),FALSE)=0),"",VLOOKUP(IF(B238="Selepas majlis","Selepas",C238),Tetapan!$A$6:$N$10,CHOOSE(MATCH(F238,{"majlis","jemputan","rsvp","katering"},0),3,9,11,10),FALSE)+G238),""))</f>
        <v/>
      </c>
      <c r="J238" s="8">
        <f>IF(OR(D238="",M238&lt;&gt;1),"",IF(I238&lt;&gt;"",I238,H238))</f>
        <v/>
      </c>
      <c r="M238" s="9">
        <f>IF(D238="","",IFERROR(IF(VLOOKUP(C238,Tetapan!$A$6:$C$9,2,FALSE)="Ya",1,0),0))</f>
        <v/>
      </c>
      <c r="N238" s="9">
        <f>IF(D238="","",IF(COUNTIF(Majlis,C238)&lt;&gt;1,"Semak majlis",IF(M238&lt;&gt;1,"Majlis tidak aktif",IF(K238="Tidak berkaitan","Tidak berkaitan",IF(K238="Selesai","Selesai",IF(J238="","Isi tarikh",IF(NOT(ISNUMBER(J238)),"Semak tarikh",IF(J238&lt;TODAY(),"Lewat",IF(J238&lt;=TODAY()+7,"Dalam 7 hari","Mengikut jadual")))))))))</f>
        <v/>
      </c>
    </row>
    <row r="239" spans="8:14" ht="30" customHeight="1">
      <c r="H239" s="8">
        <f>IF(OR(D239="",F239="",F239="manual",M239&lt;&gt;1),"",IFERROR(IF(OR(VLOOKUP(IF(B239="Selepas majlis","Selepas",C239),Tetapan!$A$6:$N$10,CHOOSE(MATCH(F239,{"majlis","jemputan","rsvp","katering"},0),3,9,11,10),FALSE)="",VLOOKUP(IF(B239="Selepas majlis","Selepas",C239),Tetapan!$A$6:$N$10,CHOOSE(MATCH(F239,{"majlis","jemputan","rsvp","katering"},0),3,9,11,10),FALSE)=0),"",VLOOKUP(IF(B239="Selepas majlis","Selepas",C239),Tetapan!$A$6:$N$10,CHOOSE(MATCH(F239,{"majlis","jemputan","rsvp","katering"},0),3,9,11,10),FALSE)+G239),""))</f>
        <v/>
      </c>
      <c r="J239" s="8">
        <f>IF(OR(D239="",M239&lt;&gt;1),"",IF(I239&lt;&gt;"",I239,H239))</f>
        <v/>
      </c>
      <c r="M239" s="9">
        <f>IF(D239="","",IFERROR(IF(VLOOKUP(C239,Tetapan!$A$6:$C$9,2,FALSE)="Ya",1,0),0))</f>
        <v/>
      </c>
      <c r="N239" s="9">
        <f>IF(D239="","",IF(COUNTIF(Majlis,C239)&lt;&gt;1,"Semak majlis",IF(M239&lt;&gt;1,"Majlis tidak aktif",IF(K239="Tidak berkaitan","Tidak berkaitan",IF(K239="Selesai","Selesai",IF(J239="","Isi tarikh",IF(NOT(ISNUMBER(J239)),"Semak tarikh",IF(J239&lt;TODAY(),"Lewat",IF(J239&lt;=TODAY()+7,"Dalam 7 hari","Mengikut jadual")))))))))</f>
        <v/>
      </c>
    </row>
    <row r="240" spans="8:14" ht="30" customHeight="1">
      <c r="H240" s="8">
        <f>IF(OR(D240="",F240="",F240="manual",M240&lt;&gt;1),"",IFERROR(IF(OR(VLOOKUP(IF(B240="Selepas majlis","Selepas",C240),Tetapan!$A$6:$N$10,CHOOSE(MATCH(F240,{"majlis","jemputan","rsvp","katering"},0),3,9,11,10),FALSE)="",VLOOKUP(IF(B240="Selepas majlis","Selepas",C240),Tetapan!$A$6:$N$10,CHOOSE(MATCH(F240,{"majlis","jemputan","rsvp","katering"},0),3,9,11,10),FALSE)=0),"",VLOOKUP(IF(B240="Selepas majlis","Selepas",C240),Tetapan!$A$6:$N$10,CHOOSE(MATCH(F240,{"majlis","jemputan","rsvp","katering"},0),3,9,11,10),FALSE)+G240),""))</f>
        <v/>
      </c>
      <c r="J240" s="8">
        <f>IF(OR(D240="",M240&lt;&gt;1),"",IF(I240&lt;&gt;"",I240,H240))</f>
        <v/>
      </c>
      <c r="M240" s="9">
        <f>IF(D240="","",IFERROR(IF(VLOOKUP(C240,Tetapan!$A$6:$C$9,2,FALSE)="Ya",1,0),0))</f>
        <v/>
      </c>
      <c r="N240" s="9">
        <f>IF(D240="","",IF(COUNTIF(Majlis,C240)&lt;&gt;1,"Semak majlis",IF(M240&lt;&gt;1,"Majlis tidak aktif",IF(K240="Tidak berkaitan","Tidak berkaitan",IF(K240="Selesai","Selesai",IF(J240="","Isi tarikh",IF(NOT(ISNUMBER(J240)),"Semak tarikh",IF(J240&lt;TODAY(),"Lewat",IF(J240&lt;=TODAY()+7,"Dalam 7 hari","Mengikut jadual")))))))))</f>
        <v/>
      </c>
    </row>
    <row r="241" spans="8:14" ht="30" customHeight="1">
      <c r="H241" s="8">
        <f>IF(OR(D241="",F241="",F241="manual",M241&lt;&gt;1),"",IFERROR(IF(OR(VLOOKUP(IF(B241="Selepas majlis","Selepas",C241),Tetapan!$A$6:$N$10,CHOOSE(MATCH(F241,{"majlis","jemputan","rsvp","katering"},0),3,9,11,10),FALSE)="",VLOOKUP(IF(B241="Selepas majlis","Selepas",C241),Tetapan!$A$6:$N$10,CHOOSE(MATCH(F241,{"majlis","jemputan","rsvp","katering"},0),3,9,11,10),FALSE)=0),"",VLOOKUP(IF(B241="Selepas majlis","Selepas",C241),Tetapan!$A$6:$N$10,CHOOSE(MATCH(F241,{"majlis","jemputan","rsvp","katering"},0),3,9,11,10),FALSE)+G241),""))</f>
        <v/>
      </c>
      <c r="J241" s="8">
        <f>IF(OR(D241="",M241&lt;&gt;1),"",IF(I241&lt;&gt;"",I241,H241))</f>
        <v/>
      </c>
      <c r="M241" s="9">
        <f>IF(D241="","",IFERROR(IF(VLOOKUP(C241,Tetapan!$A$6:$C$9,2,FALSE)="Ya",1,0),0))</f>
        <v/>
      </c>
      <c r="N241" s="9">
        <f>IF(D241="","",IF(COUNTIF(Majlis,C241)&lt;&gt;1,"Semak majlis",IF(M241&lt;&gt;1,"Majlis tidak aktif",IF(K241="Tidak berkaitan","Tidak berkaitan",IF(K241="Selesai","Selesai",IF(J241="","Isi tarikh",IF(NOT(ISNUMBER(J241)),"Semak tarikh",IF(J241&lt;TODAY(),"Lewat",IF(J241&lt;=TODAY()+7,"Dalam 7 hari","Mengikut jadual")))))))))</f>
        <v/>
      </c>
    </row>
    <row r="242" spans="8:14" ht="30" customHeight="1">
      <c r="H242" s="8">
        <f>IF(OR(D242="",F242="",F242="manual",M242&lt;&gt;1),"",IFERROR(IF(OR(VLOOKUP(IF(B242="Selepas majlis","Selepas",C242),Tetapan!$A$6:$N$10,CHOOSE(MATCH(F242,{"majlis","jemputan","rsvp","katering"},0),3,9,11,10),FALSE)="",VLOOKUP(IF(B242="Selepas majlis","Selepas",C242),Tetapan!$A$6:$N$10,CHOOSE(MATCH(F242,{"majlis","jemputan","rsvp","katering"},0),3,9,11,10),FALSE)=0),"",VLOOKUP(IF(B242="Selepas majlis","Selepas",C242),Tetapan!$A$6:$N$10,CHOOSE(MATCH(F242,{"majlis","jemputan","rsvp","katering"},0),3,9,11,10),FALSE)+G242),""))</f>
        <v/>
      </c>
      <c r="J242" s="8">
        <f>IF(OR(D242="",M242&lt;&gt;1),"",IF(I242&lt;&gt;"",I242,H242))</f>
        <v/>
      </c>
      <c r="M242" s="9">
        <f>IF(D242="","",IFERROR(IF(VLOOKUP(C242,Tetapan!$A$6:$C$9,2,FALSE)="Ya",1,0),0))</f>
        <v/>
      </c>
      <c r="N242" s="9">
        <f>IF(D242="","",IF(COUNTIF(Majlis,C242)&lt;&gt;1,"Semak majlis",IF(M242&lt;&gt;1,"Majlis tidak aktif",IF(K242="Tidak berkaitan","Tidak berkaitan",IF(K242="Selesai","Selesai",IF(J242="","Isi tarikh",IF(NOT(ISNUMBER(J242)),"Semak tarikh",IF(J242&lt;TODAY(),"Lewat",IF(J242&lt;=TODAY()+7,"Dalam 7 hari","Mengikut jadual")))))))))</f>
        <v/>
      </c>
    </row>
    <row r="243" spans="8:14" ht="30" customHeight="1">
      <c r="H243" s="8">
        <f>IF(OR(D243="",F243="",F243="manual",M243&lt;&gt;1),"",IFERROR(IF(OR(VLOOKUP(IF(B243="Selepas majlis","Selepas",C243),Tetapan!$A$6:$N$10,CHOOSE(MATCH(F243,{"majlis","jemputan","rsvp","katering"},0),3,9,11,10),FALSE)="",VLOOKUP(IF(B243="Selepas majlis","Selepas",C243),Tetapan!$A$6:$N$10,CHOOSE(MATCH(F243,{"majlis","jemputan","rsvp","katering"},0),3,9,11,10),FALSE)=0),"",VLOOKUP(IF(B243="Selepas majlis","Selepas",C243),Tetapan!$A$6:$N$10,CHOOSE(MATCH(F243,{"majlis","jemputan","rsvp","katering"},0),3,9,11,10),FALSE)+G243),""))</f>
        <v/>
      </c>
      <c r="J243" s="8">
        <f>IF(OR(D243="",M243&lt;&gt;1),"",IF(I243&lt;&gt;"",I243,H243))</f>
        <v/>
      </c>
      <c r="M243" s="9">
        <f>IF(D243="","",IFERROR(IF(VLOOKUP(C243,Tetapan!$A$6:$C$9,2,FALSE)="Ya",1,0),0))</f>
        <v/>
      </c>
      <c r="N243" s="9">
        <f>IF(D243="","",IF(COUNTIF(Majlis,C243)&lt;&gt;1,"Semak majlis",IF(M243&lt;&gt;1,"Majlis tidak aktif",IF(K243="Tidak berkaitan","Tidak berkaitan",IF(K243="Selesai","Selesai",IF(J243="","Isi tarikh",IF(NOT(ISNUMBER(J243)),"Semak tarikh",IF(J243&lt;TODAY(),"Lewat",IF(J243&lt;=TODAY()+7,"Dalam 7 hari","Mengikut jadual")))))))))</f>
        <v/>
      </c>
    </row>
    <row r="244" spans="8:14" ht="30" customHeight="1">
      <c r="H244" s="8">
        <f>IF(OR(D244="",F244="",F244="manual",M244&lt;&gt;1),"",IFERROR(IF(OR(VLOOKUP(IF(B244="Selepas majlis","Selepas",C244),Tetapan!$A$6:$N$10,CHOOSE(MATCH(F244,{"majlis","jemputan","rsvp","katering"},0),3,9,11,10),FALSE)="",VLOOKUP(IF(B244="Selepas majlis","Selepas",C244),Tetapan!$A$6:$N$10,CHOOSE(MATCH(F244,{"majlis","jemputan","rsvp","katering"},0),3,9,11,10),FALSE)=0),"",VLOOKUP(IF(B244="Selepas majlis","Selepas",C244),Tetapan!$A$6:$N$10,CHOOSE(MATCH(F244,{"majlis","jemputan","rsvp","katering"},0),3,9,11,10),FALSE)+G244),""))</f>
        <v/>
      </c>
      <c r="J244" s="8">
        <f>IF(OR(D244="",M244&lt;&gt;1),"",IF(I244&lt;&gt;"",I244,H244))</f>
        <v/>
      </c>
      <c r="M244" s="9">
        <f>IF(D244="","",IFERROR(IF(VLOOKUP(C244,Tetapan!$A$6:$C$9,2,FALSE)="Ya",1,0),0))</f>
        <v/>
      </c>
      <c r="N244" s="9">
        <f>IF(D244="","",IF(COUNTIF(Majlis,C244)&lt;&gt;1,"Semak majlis",IF(M244&lt;&gt;1,"Majlis tidak aktif",IF(K244="Tidak berkaitan","Tidak berkaitan",IF(K244="Selesai","Selesai",IF(J244="","Isi tarikh",IF(NOT(ISNUMBER(J244)),"Semak tarikh",IF(J244&lt;TODAY(),"Lewat",IF(J244&lt;=TODAY()+7,"Dalam 7 hari","Mengikut jadual")))))))))</f>
        <v/>
      </c>
    </row>
    <row r="245" spans="8:14" ht="30" customHeight="1">
      <c r="H245" s="8">
        <f>IF(OR(D245="",F245="",F245="manual",M245&lt;&gt;1),"",IFERROR(IF(OR(VLOOKUP(IF(B245="Selepas majlis","Selepas",C245),Tetapan!$A$6:$N$10,CHOOSE(MATCH(F245,{"majlis","jemputan","rsvp","katering"},0),3,9,11,10),FALSE)="",VLOOKUP(IF(B245="Selepas majlis","Selepas",C245),Tetapan!$A$6:$N$10,CHOOSE(MATCH(F245,{"majlis","jemputan","rsvp","katering"},0),3,9,11,10),FALSE)=0),"",VLOOKUP(IF(B245="Selepas majlis","Selepas",C245),Tetapan!$A$6:$N$10,CHOOSE(MATCH(F245,{"majlis","jemputan","rsvp","katering"},0),3,9,11,10),FALSE)+G245),""))</f>
        <v/>
      </c>
      <c r="J245" s="8">
        <f>IF(OR(D245="",M245&lt;&gt;1),"",IF(I245&lt;&gt;"",I245,H245))</f>
        <v/>
      </c>
      <c r="M245" s="9">
        <f>IF(D245="","",IFERROR(IF(VLOOKUP(C245,Tetapan!$A$6:$C$9,2,FALSE)="Ya",1,0),0))</f>
        <v/>
      </c>
      <c r="N245" s="9">
        <f>IF(D245="","",IF(COUNTIF(Majlis,C245)&lt;&gt;1,"Semak majlis",IF(M245&lt;&gt;1,"Majlis tidak aktif",IF(K245="Tidak berkaitan","Tidak berkaitan",IF(K245="Selesai","Selesai",IF(J245="","Isi tarikh",IF(NOT(ISNUMBER(J245)),"Semak tarikh",IF(J245&lt;TODAY(),"Lewat",IF(J245&lt;=TODAY()+7,"Dalam 7 hari","Mengikut jadual")))))))))</f>
        <v/>
      </c>
    </row>
    <row r="246" spans="8:14" ht="30" customHeight="1">
      <c r="H246" s="8">
        <f>IF(OR(D246="",F246="",F246="manual",M246&lt;&gt;1),"",IFERROR(IF(OR(VLOOKUP(IF(B246="Selepas majlis","Selepas",C246),Tetapan!$A$6:$N$10,CHOOSE(MATCH(F246,{"majlis","jemputan","rsvp","katering"},0),3,9,11,10),FALSE)="",VLOOKUP(IF(B246="Selepas majlis","Selepas",C246),Tetapan!$A$6:$N$10,CHOOSE(MATCH(F246,{"majlis","jemputan","rsvp","katering"},0),3,9,11,10),FALSE)=0),"",VLOOKUP(IF(B246="Selepas majlis","Selepas",C246),Tetapan!$A$6:$N$10,CHOOSE(MATCH(F246,{"majlis","jemputan","rsvp","katering"},0),3,9,11,10),FALSE)+G246),""))</f>
        <v/>
      </c>
      <c r="J246" s="8">
        <f>IF(OR(D246="",M246&lt;&gt;1),"",IF(I246&lt;&gt;"",I246,H246))</f>
        <v/>
      </c>
      <c r="M246" s="9">
        <f>IF(D246="","",IFERROR(IF(VLOOKUP(C246,Tetapan!$A$6:$C$9,2,FALSE)="Ya",1,0),0))</f>
        <v/>
      </c>
      <c r="N246" s="9">
        <f>IF(D246="","",IF(COUNTIF(Majlis,C246)&lt;&gt;1,"Semak majlis",IF(M246&lt;&gt;1,"Majlis tidak aktif",IF(K246="Tidak berkaitan","Tidak berkaitan",IF(K246="Selesai","Selesai",IF(J246="","Isi tarikh",IF(NOT(ISNUMBER(J246)),"Semak tarikh",IF(J246&lt;TODAY(),"Lewat",IF(J246&lt;=TODAY()+7,"Dalam 7 hari","Mengikut jadual")))))))))</f>
        <v/>
      </c>
    </row>
    <row r="247" spans="8:14" ht="30" customHeight="1">
      <c r="H247" s="8">
        <f>IF(OR(D247="",F247="",F247="manual",M247&lt;&gt;1),"",IFERROR(IF(OR(VLOOKUP(IF(B247="Selepas majlis","Selepas",C247),Tetapan!$A$6:$N$10,CHOOSE(MATCH(F247,{"majlis","jemputan","rsvp","katering"},0),3,9,11,10),FALSE)="",VLOOKUP(IF(B247="Selepas majlis","Selepas",C247),Tetapan!$A$6:$N$10,CHOOSE(MATCH(F247,{"majlis","jemputan","rsvp","katering"},0),3,9,11,10),FALSE)=0),"",VLOOKUP(IF(B247="Selepas majlis","Selepas",C247),Tetapan!$A$6:$N$10,CHOOSE(MATCH(F247,{"majlis","jemputan","rsvp","katering"},0),3,9,11,10),FALSE)+G247),""))</f>
        <v/>
      </c>
      <c r="J247" s="8">
        <f>IF(OR(D247="",M247&lt;&gt;1),"",IF(I247&lt;&gt;"",I247,H247))</f>
        <v/>
      </c>
      <c r="M247" s="9">
        <f>IF(D247="","",IFERROR(IF(VLOOKUP(C247,Tetapan!$A$6:$C$9,2,FALSE)="Ya",1,0),0))</f>
        <v/>
      </c>
      <c r="N247" s="9">
        <f>IF(D247="","",IF(COUNTIF(Majlis,C247)&lt;&gt;1,"Semak majlis",IF(M247&lt;&gt;1,"Majlis tidak aktif",IF(K247="Tidak berkaitan","Tidak berkaitan",IF(K247="Selesai","Selesai",IF(J247="","Isi tarikh",IF(NOT(ISNUMBER(J247)),"Semak tarikh",IF(J247&lt;TODAY(),"Lewat",IF(J247&lt;=TODAY()+7,"Dalam 7 hari","Mengikut jadual")))))))))</f>
        <v/>
      </c>
    </row>
    <row r="248" spans="8:14" ht="30" customHeight="1">
      <c r="H248" s="8">
        <f>IF(OR(D248="",F248="",F248="manual",M248&lt;&gt;1),"",IFERROR(IF(OR(VLOOKUP(IF(B248="Selepas majlis","Selepas",C248),Tetapan!$A$6:$N$10,CHOOSE(MATCH(F248,{"majlis","jemputan","rsvp","katering"},0),3,9,11,10),FALSE)="",VLOOKUP(IF(B248="Selepas majlis","Selepas",C248),Tetapan!$A$6:$N$10,CHOOSE(MATCH(F248,{"majlis","jemputan","rsvp","katering"},0),3,9,11,10),FALSE)=0),"",VLOOKUP(IF(B248="Selepas majlis","Selepas",C248),Tetapan!$A$6:$N$10,CHOOSE(MATCH(F248,{"majlis","jemputan","rsvp","katering"},0),3,9,11,10),FALSE)+G248),""))</f>
        <v/>
      </c>
      <c r="J248" s="8">
        <f>IF(OR(D248="",M248&lt;&gt;1),"",IF(I248&lt;&gt;"",I248,H248))</f>
        <v/>
      </c>
      <c r="M248" s="9">
        <f>IF(D248="","",IFERROR(IF(VLOOKUP(C248,Tetapan!$A$6:$C$9,2,FALSE)="Ya",1,0),0))</f>
        <v/>
      </c>
      <c r="N248" s="9">
        <f>IF(D248="","",IF(COUNTIF(Majlis,C248)&lt;&gt;1,"Semak majlis",IF(M248&lt;&gt;1,"Majlis tidak aktif",IF(K248="Tidak berkaitan","Tidak berkaitan",IF(K248="Selesai","Selesai",IF(J248="","Isi tarikh",IF(NOT(ISNUMBER(J248)),"Semak tarikh",IF(J248&lt;TODAY(),"Lewat",IF(J248&lt;=TODAY()+7,"Dalam 7 hari","Mengikut jadual")))))))))</f>
        <v/>
      </c>
    </row>
    <row r="249" spans="8:14" ht="30" customHeight="1">
      <c r="H249" s="8">
        <f>IF(OR(D249="",F249="",F249="manual",M249&lt;&gt;1),"",IFERROR(IF(OR(VLOOKUP(IF(B249="Selepas majlis","Selepas",C249),Tetapan!$A$6:$N$10,CHOOSE(MATCH(F249,{"majlis","jemputan","rsvp","katering"},0),3,9,11,10),FALSE)="",VLOOKUP(IF(B249="Selepas majlis","Selepas",C249),Tetapan!$A$6:$N$10,CHOOSE(MATCH(F249,{"majlis","jemputan","rsvp","katering"},0),3,9,11,10),FALSE)=0),"",VLOOKUP(IF(B249="Selepas majlis","Selepas",C249),Tetapan!$A$6:$N$10,CHOOSE(MATCH(F249,{"majlis","jemputan","rsvp","katering"},0),3,9,11,10),FALSE)+G249),""))</f>
        <v/>
      </c>
      <c r="J249" s="8">
        <f>IF(OR(D249="",M249&lt;&gt;1),"",IF(I249&lt;&gt;"",I249,H249))</f>
        <v/>
      </c>
      <c r="M249" s="9">
        <f>IF(D249="","",IFERROR(IF(VLOOKUP(C249,Tetapan!$A$6:$C$9,2,FALSE)="Ya",1,0),0))</f>
        <v/>
      </c>
      <c r="N249" s="9">
        <f>IF(D249="","",IF(COUNTIF(Majlis,C249)&lt;&gt;1,"Semak majlis",IF(M249&lt;&gt;1,"Majlis tidak aktif",IF(K249="Tidak berkaitan","Tidak berkaitan",IF(K249="Selesai","Selesai",IF(J249="","Isi tarikh",IF(NOT(ISNUMBER(J249)),"Semak tarikh",IF(J249&lt;TODAY(),"Lewat",IF(J249&lt;=TODAY()+7,"Dalam 7 hari","Mengikut jadual")))))))))</f>
        <v/>
      </c>
    </row>
    <row r="250" spans="8:14" ht="30" customHeight="1">
      <c r="H250" s="8">
        <f>IF(OR(D250="",F250="",F250="manual",M250&lt;&gt;1),"",IFERROR(IF(OR(VLOOKUP(IF(B250="Selepas majlis","Selepas",C250),Tetapan!$A$6:$N$10,CHOOSE(MATCH(F250,{"majlis","jemputan","rsvp","katering"},0),3,9,11,10),FALSE)="",VLOOKUP(IF(B250="Selepas majlis","Selepas",C250),Tetapan!$A$6:$N$10,CHOOSE(MATCH(F250,{"majlis","jemputan","rsvp","katering"},0),3,9,11,10),FALSE)=0),"",VLOOKUP(IF(B250="Selepas majlis","Selepas",C250),Tetapan!$A$6:$N$10,CHOOSE(MATCH(F250,{"majlis","jemputan","rsvp","katering"},0),3,9,11,10),FALSE)+G250),""))</f>
        <v/>
      </c>
      <c r="J250" s="8">
        <f>IF(OR(D250="",M250&lt;&gt;1),"",IF(I250&lt;&gt;"",I250,H250))</f>
        <v/>
      </c>
      <c r="M250" s="9">
        <f>IF(D250="","",IFERROR(IF(VLOOKUP(C250,Tetapan!$A$6:$C$9,2,FALSE)="Ya",1,0),0))</f>
        <v/>
      </c>
      <c r="N250" s="9">
        <f>IF(D250="","",IF(COUNTIF(Majlis,C250)&lt;&gt;1,"Semak majlis",IF(M250&lt;&gt;1,"Majlis tidak aktif",IF(K250="Tidak berkaitan","Tidak berkaitan",IF(K250="Selesai","Selesai",IF(J250="","Isi tarikh",IF(NOT(ISNUMBER(J250)),"Semak tarikh",IF(J250&lt;TODAY(),"Lewat",IF(J250&lt;=TODAY()+7,"Dalam 7 hari","Mengikut jadual")))))))))</f>
        <v/>
      </c>
    </row>
    <row r="251" spans="8:14" ht="30" customHeight="1">
      <c r="H251" s="8">
        <f>IF(OR(D251="",F251="",F251="manual",M251&lt;&gt;1),"",IFERROR(IF(OR(VLOOKUP(IF(B251="Selepas majlis","Selepas",C251),Tetapan!$A$6:$N$10,CHOOSE(MATCH(F251,{"majlis","jemputan","rsvp","katering"},0),3,9,11,10),FALSE)="",VLOOKUP(IF(B251="Selepas majlis","Selepas",C251),Tetapan!$A$6:$N$10,CHOOSE(MATCH(F251,{"majlis","jemputan","rsvp","katering"},0),3,9,11,10),FALSE)=0),"",VLOOKUP(IF(B251="Selepas majlis","Selepas",C251),Tetapan!$A$6:$N$10,CHOOSE(MATCH(F251,{"majlis","jemputan","rsvp","katering"},0),3,9,11,10),FALSE)+G251),""))</f>
        <v/>
      </c>
      <c r="J251" s="8">
        <f>IF(OR(D251="",M251&lt;&gt;1),"",IF(I251&lt;&gt;"",I251,H251))</f>
        <v/>
      </c>
      <c r="M251" s="9">
        <f>IF(D251="","",IFERROR(IF(VLOOKUP(C251,Tetapan!$A$6:$C$9,2,FALSE)="Ya",1,0),0))</f>
        <v/>
      </c>
      <c r="N251" s="9">
        <f>IF(D251="","",IF(COUNTIF(Majlis,C251)&lt;&gt;1,"Semak majlis",IF(M251&lt;&gt;1,"Majlis tidak aktif",IF(K251="Tidak berkaitan","Tidak berkaitan",IF(K251="Selesai","Selesai",IF(J251="","Isi tarikh",IF(NOT(ISNUMBER(J251)),"Semak tarikh",IF(J251&lt;TODAY(),"Lewat",IF(J251&lt;=TODAY()+7,"Dalam 7 hari","Mengikut jadual")))))))))</f>
        <v/>
      </c>
    </row>
    <row r="252" spans="8:14" ht="30" customHeight="1">
      <c r="H252" s="8">
        <f>IF(OR(D252="",F252="",F252="manual",M252&lt;&gt;1),"",IFERROR(IF(OR(VLOOKUP(IF(B252="Selepas majlis","Selepas",C252),Tetapan!$A$6:$N$10,CHOOSE(MATCH(F252,{"majlis","jemputan","rsvp","katering"},0),3,9,11,10),FALSE)="",VLOOKUP(IF(B252="Selepas majlis","Selepas",C252),Tetapan!$A$6:$N$10,CHOOSE(MATCH(F252,{"majlis","jemputan","rsvp","katering"},0),3,9,11,10),FALSE)=0),"",VLOOKUP(IF(B252="Selepas majlis","Selepas",C252),Tetapan!$A$6:$N$10,CHOOSE(MATCH(F252,{"majlis","jemputan","rsvp","katering"},0),3,9,11,10),FALSE)+G252),""))</f>
        <v/>
      </c>
      <c r="J252" s="8">
        <f>IF(OR(D252="",M252&lt;&gt;1),"",IF(I252&lt;&gt;"",I252,H252))</f>
        <v/>
      </c>
      <c r="M252" s="9">
        <f>IF(D252="","",IFERROR(IF(VLOOKUP(C252,Tetapan!$A$6:$C$9,2,FALSE)="Ya",1,0),0))</f>
        <v/>
      </c>
      <c r="N252" s="9">
        <f>IF(D252="","",IF(COUNTIF(Majlis,C252)&lt;&gt;1,"Semak majlis",IF(M252&lt;&gt;1,"Majlis tidak aktif",IF(K252="Tidak berkaitan","Tidak berkaitan",IF(K252="Selesai","Selesai",IF(J252="","Isi tarikh",IF(NOT(ISNUMBER(J252)),"Semak tarikh",IF(J252&lt;TODAY(),"Lewat",IF(J252&lt;=TODAY()+7,"Dalam 7 hari","Mengikut jadual")))))))))</f>
        <v/>
      </c>
    </row>
    <row r="253" spans="8:14" ht="30" customHeight="1">
      <c r="H253" s="8">
        <f>IF(OR(D253="",F253="",F253="manual",M253&lt;&gt;1),"",IFERROR(IF(OR(VLOOKUP(IF(B253="Selepas majlis","Selepas",C253),Tetapan!$A$6:$N$10,CHOOSE(MATCH(F253,{"majlis","jemputan","rsvp","katering"},0),3,9,11,10),FALSE)="",VLOOKUP(IF(B253="Selepas majlis","Selepas",C253),Tetapan!$A$6:$N$10,CHOOSE(MATCH(F253,{"majlis","jemputan","rsvp","katering"},0),3,9,11,10),FALSE)=0),"",VLOOKUP(IF(B253="Selepas majlis","Selepas",C253),Tetapan!$A$6:$N$10,CHOOSE(MATCH(F253,{"majlis","jemputan","rsvp","katering"},0),3,9,11,10),FALSE)+G253),""))</f>
        <v/>
      </c>
      <c r="J253" s="8">
        <f>IF(OR(D253="",M253&lt;&gt;1),"",IF(I253&lt;&gt;"",I253,H253))</f>
        <v/>
      </c>
      <c r="M253" s="9">
        <f>IF(D253="","",IFERROR(IF(VLOOKUP(C253,Tetapan!$A$6:$C$9,2,FALSE)="Ya",1,0),0))</f>
        <v/>
      </c>
      <c r="N253" s="9">
        <f>IF(D253="","",IF(COUNTIF(Majlis,C253)&lt;&gt;1,"Semak majlis",IF(M253&lt;&gt;1,"Majlis tidak aktif",IF(K253="Tidak berkaitan","Tidak berkaitan",IF(K253="Selesai","Selesai",IF(J253="","Isi tarikh",IF(NOT(ISNUMBER(J253)),"Semak tarikh",IF(J253&lt;TODAY(),"Lewat",IF(J253&lt;=TODAY()+7,"Dalam 7 hari","Mengikut jadual")))))))))</f>
        <v/>
      </c>
    </row>
    <row r="254" spans="8:14" ht="30" customHeight="1">
      <c r="H254" s="8">
        <f>IF(OR(D254="",F254="",F254="manual",M254&lt;&gt;1),"",IFERROR(IF(OR(VLOOKUP(IF(B254="Selepas majlis","Selepas",C254),Tetapan!$A$6:$N$10,CHOOSE(MATCH(F254,{"majlis","jemputan","rsvp","katering"},0),3,9,11,10),FALSE)="",VLOOKUP(IF(B254="Selepas majlis","Selepas",C254),Tetapan!$A$6:$N$10,CHOOSE(MATCH(F254,{"majlis","jemputan","rsvp","katering"},0),3,9,11,10),FALSE)=0),"",VLOOKUP(IF(B254="Selepas majlis","Selepas",C254),Tetapan!$A$6:$N$10,CHOOSE(MATCH(F254,{"majlis","jemputan","rsvp","katering"},0),3,9,11,10),FALSE)+G254),""))</f>
        <v/>
      </c>
      <c r="J254" s="8">
        <f>IF(OR(D254="",M254&lt;&gt;1),"",IF(I254&lt;&gt;"",I254,H254))</f>
        <v/>
      </c>
      <c r="M254" s="9">
        <f>IF(D254="","",IFERROR(IF(VLOOKUP(C254,Tetapan!$A$6:$C$9,2,FALSE)="Ya",1,0),0))</f>
        <v/>
      </c>
      <c r="N254" s="9">
        <f>IF(D254="","",IF(COUNTIF(Majlis,C254)&lt;&gt;1,"Semak majlis",IF(M254&lt;&gt;1,"Majlis tidak aktif",IF(K254="Tidak berkaitan","Tidak berkaitan",IF(K254="Selesai","Selesai",IF(J254="","Isi tarikh",IF(NOT(ISNUMBER(J254)),"Semak tarikh",IF(J254&lt;TODAY(),"Lewat",IF(J254&lt;=TODAY()+7,"Dalam 7 hari","Mengikut jadual")))))))))</f>
        <v/>
      </c>
    </row>
    <row r="255" spans="8:14" ht="30" customHeight="1">
      <c r="H255" s="8">
        <f>IF(OR(D255="",F255="",F255="manual",M255&lt;&gt;1),"",IFERROR(IF(OR(VLOOKUP(IF(B255="Selepas majlis","Selepas",C255),Tetapan!$A$6:$N$10,CHOOSE(MATCH(F255,{"majlis","jemputan","rsvp","katering"},0),3,9,11,10),FALSE)="",VLOOKUP(IF(B255="Selepas majlis","Selepas",C255),Tetapan!$A$6:$N$10,CHOOSE(MATCH(F255,{"majlis","jemputan","rsvp","katering"},0),3,9,11,10),FALSE)=0),"",VLOOKUP(IF(B255="Selepas majlis","Selepas",C255),Tetapan!$A$6:$N$10,CHOOSE(MATCH(F255,{"majlis","jemputan","rsvp","katering"},0),3,9,11,10),FALSE)+G255),""))</f>
        <v/>
      </c>
      <c r="J255" s="8">
        <f>IF(OR(D255="",M255&lt;&gt;1),"",IF(I255&lt;&gt;"",I255,H255))</f>
        <v/>
      </c>
      <c r="M255" s="9">
        <f>IF(D255="","",IFERROR(IF(VLOOKUP(C255,Tetapan!$A$6:$C$9,2,FALSE)="Ya",1,0),0))</f>
        <v/>
      </c>
      <c r="N255" s="9">
        <f>IF(D255="","",IF(COUNTIF(Majlis,C255)&lt;&gt;1,"Semak majlis",IF(M255&lt;&gt;1,"Majlis tidak aktif",IF(K255="Tidak berkaitan","Tidak berkaitan",IF(K255="Selesai","Selesai",IF(J255="","Isi tarikh",IF(NOT(ISNUMBER(J255)),"Semak tarikh",IF(J255&lt;TODAY(),"Lewat",IF(J255&lt;=TODAY()+7,"Dalam 7 hari","Mengikut jadual")))))))))</f>
        <v/>
      </c>
    </row>
    <row r="256" spans="8:14" ht="30" customHeight="1">
      <c r="H256" s="8">
        <f>IF(OR(D256="",F256="",F256="manual",M256&lt;&gt;1),"",IFERROR(IF(OR(VLOOKUP(IF(B256="Selepas majlis","Selepas",C256),Tetapan!$A$6:$N$10,CHOOSE(MATCH(F256,{"majlis","jemputan","rsvp","katering"},0),3,9,11,10),FALSE)="",VLOOKUP(IF(B256="Selepas majlis","Selepas",C256),Tetapan!$A$6:$N$10,CHOOSE(MATCH(F256,{"majlis","jemputan","rsvp","katering"},0),3,9,11,10),FALSE)=0),"",VLOOKUP(IF(B256="Selepas majlis","Selepas",C256),Tetapan!$A$6:$N$10,CHOOSE(MATCH(F256,{"majlis","jemputan","rsvp","katering"},0),3,9,11,10),FALSE)+G256),""))</f>
        <v/>
      </c>
      <c r="J256" s="8">
        <f>IF(OR(D256="",M256&lt;&gt;1),"",IF(I256&lt;&gt;"",I256,H256))</f>
        <v/>
      </c>
      <c r="M256" s="9">
        <f>IF(D256="","",IFERROR(IF(VLOOKUP(C256,Tetapan!$A$6:$C$9,2,FALSE)="Ya",1,0),0))</f>
        <v/>
      </c>
      <c r="N256" s="9">
        <f>IF(D256="","",IF(COUNTIF(Majlis,C256)&lt;&gt;1,"Semak majlis",IF(M256&lt;&gt;1,"Majlis tidak aktif",IF(K256="Tidak berkaitan","Tidak berkaitan",IF(K256="Selesai","Selesai",IF(J256="","Isi tarikh",IF(NOT(ISNUMBER(J256)),"Semak tarikh",IF(J256&lt;TODAY(),"Lewat",IF(J256&lt;=TODAY()+7,"Dalam 7 hari","Mengikut jadual")))))))))</f>
        <v/>
      </c>
    </row>
    <row r="257" spans="8:14" ht="30" customHeight="1">
      <c r="H257" s="8">
        <f>IF(OR(D257="",F257="",F257="manual",M257&lt;&gt;1),"",IFERROR(IF(OR(VLOOKUP(IF(B257="Selepas majlis","Selepas",C257),Tetapan!$A$6:$N$10,CHOOSE(MATCH(F257,{"majlis","jemputan","rsvp","katering"},0),3,9,11,10),FALSE)="",VLOOKUP(IF(B257="Selepas majlis","Selepas",C257),Tetapan!$A$6:$N$10,CHOOSE(MATCH(F257,{"majlis","jemputan","rsvp","katering"},0),3,9,11,10),FALSE)=0),"",VLOOKUP(IF(B257="Selepas majlis","Selepas",C257),Tetapan!$A$6:$N$10,CHOOSE(MATCH(F257,{"majlis","jemputan","rsvp","katering"},0),3,9,11,10),FALSE)+G257),""))</f>
        <v/>
      </c>
      <c r="J257" s="8">
        <f>IF(OR(D257="",M257&lt;&gt;1),"",IF(I257&lt;&gt;"",I257,H257))</f>
        <v/>
      </c>
      <c r="M257" s="9">
        <f>IF(D257="","",IFERROR(IF(VLOOKUP(C257,Tetapan!$A$6:$C$9,2,FALSE)="Ya",1,0),0))</f>
        <v/>
      </c>
      <c r="N257" s="9">
        <f>IF(D257="","",IF(COUNTIF(Majlis,C257)&lt;&gt;1,"Semak majlis",IF(M257&lt;&gt;1,"Majlis tidak aktif",IF(K257="Tidak berkaitan","Tidak berkaitan",IF(K257="Selesai","Selesai",IF(J257="","Isi tarikh",IF(NOT(ISNUMBER(J257)),"Semak tarikh",IF(J257&lt;TODAY(),"Lewat",IF(J257&lt;=TODAY()+7,"Dalam 7 hari","Mengikut jadual")))))))))</f>
        <v/>
      </c>
    </row>
    <row r="258" spans="8:14" ht="30" customHeight="1">
      <c r="H258" s="8">
        <f>IF(OR(D258="",F258="",F258="manual",M258&lt;&gt;1),"",IFERROR(IF(OR(VLOOKUP(IF(B258="Selepas majlis","Selepas",C258),Tetapan!$A$6:$N$10,CHOOSE(MATCH(F258,{"majlis","jemputan","rsvp","katering"},0),3,9,11,10),FALSE)="",VLOOKUP(IF(B258="Selepas majlis","Selepas",C258),Tetapan!$A$6:$N$10,CHOOSE(MATCH(F258,{"majlis","jemputan","rsvp","katering"},0),3,9,11,10),FALSE)=0),"",VLOOKUP(IF(B258="Selepas majlis","Selepas",C258),Tetapan!$A$6:$N$10,CHOOSE(MATCH(F258,{"majlis","jemputan","rsvp","katering"},0),3,9,11,10),FALSE)+G258),""))</f>
        <v/>
      </c>
      <c r="J258" s="8">
        <f>IF(OR(D258="",M258&lt;&gt;1),"",IF(I258&lt;&gt;"",I258,H258))</f>
        <v/>
      </c>
      <c r="M258" s="9">
        <f>IF(D258="","",IFERROR(IF(VLOOKUP(C258,Tetapan!$A$6:$C$9,2,FALSE)="Ya",1,0),0))</f>
        <v/>
      </c>
      <c r="N258" s="9">
        <f>IF(D258="","",IF(COUNTIF(Majlis,C258)&lt;&gt;1,"Semak majlis",IF(M258&lt;&gt;1,"Majlis tidak aktif",IF(K258="Tidak berkaitan","Tidak berkaitan",IF(K258="Selesai","Selesai",IF(J258="","Isi tarikh",IF(NOT(ISNUMBER(J258)),"Semak tarikh",IF(J258&lt;TODAY(),"Lewat",IF(J258&lt;=TODAY()+7,"Dalam 7 hari","Mengikut jadual")))))))))</f>
        <v/>
      </c>
    </row>
    <row r="259" spans="8:14" ht="30" customHeight="1">
      <c r="H259" s="8">
        <f>IF(OR(D259="",F259="",F259="manual",M259&lt;&gt;1),"",IFERROR(IF(OR(VLOOKUP(IF(B259="Selepas majlis","Selepas",C259),Tetapan!$A$6:$N$10,CHOOSE(MATCH(F259,{"majlis","jemputan","rsvp","katering"},0),3,9,11,10),FALSE)="",VLOOKUP(IF(B259="Selepas majlis","Selepas",C259),Tetapan!$A$6:$N$10,CHOOSE(MATCH(F259,{"majlis","jemputan","rsvp","katering"},0),3,9,11,10),FALSE)=0),"",VLOOKUP(IF(B259="Selepas majlis","Selepas",C259),Tetapan!$A$6:$N$10,CHOOSE(MATCH(F259,{"majlis","jemputan","rsvp","katering"},0),3,9,11,10),FALSE)+G259),""))</f>
        <v/>
      </c>
      <c r="J259" s="8">
        <f>IF(OR(D259="",M259&lt;&gt;1),"",IF(I259&lt;&gt;"",I259,H259))</f>
        <v/>
      </c>
      <c r="M259" s="9">
        <f>IF(D259="","",IFERROR(IF(VLOOKUP(C259,Tetapan!$A$6:$C$9,2,FALSE)="Ya",1,0),0))</f>
        <v/>
      </c>
      <c r="N259" s="9">
        <f>IF(D259="","",IF(COUNTIF(Majlis,C259)&lt;&gt;1,"Semak majlis",IF(M259&lt;&gt;1,"Majlis tidak aktif",IF(K259="Tidak berkaitan","Tidak berkaitan",IF(K259="Selesai","Selesai",IF(J259="","Isi tarikh",IF(NOT(ISNUMBER(J259)),"Semak tarikh",IF(J259&lt;TODAY(),"Lewat",IF(J259&lt;=TODAY()+7,"Dalam 7 hari","Mengikut jadual")))))))))</f>
        <v/>
      </c>
    </row>
    <row r="260" spans="8:14" ht="30" customHeight="1">
      <c r="H260" s="8">
        <f>IF(OR(D260="",F260="",F260="manual",M260&lt;&gt;1),"",IFERROR(IF(OR(VLOOKUP(IF(B260="Selepas majlis","Selepas",C260),Tetapan!$A$6:$N$10,CHOOSE(MATCH(F260,{"majlis","jemputan","rsvp","katering"},0),3,9,11,10),FALSE)="",VLOOKUP(IF(B260="Selepas majlis","Selepas",C260),Tetapan!$A$6:$N$10,CHOOSE(MATCH(F260,{"majlis","jemputan","rsvp","katering"},0),3,9,11,10),FALSE)=0),"",VLOOKUP(IF(B260="Selepas majlis","Selepas",C260),Tetapan!$A$6:$N$10,CHOOSE(MATCH(F260,{"majlis","jemputan","rsvp","katering"},0),3,9,11,10),FALSE)+G260),""))</f>
        <v/>
      </c>
      <c r="J260" s="8">
        <f>IF(OR(D260="",M260&lt;&gt;1),"",IF(I260&lt;&gt;"",I260,H260))</f>
        <v/>
      </c>
      <c r="M260" s="9">
        <f>IF(D260="","",IFERROR(IF(VLOOKUP(C260,Tetapan!$A$6:$C$9,2,FALSE)="Ya",1,0),0))</f>
        <v/>
      </c>
      <c r="N260" s="9">
        <f>IF(D260="","",IF(COUNTIF(Majlis,C260)&lt;&gt;1,"Semak majlis",IF(M260&lt;&gt;1,"Majlis tidak aktif",IF(K260="Tidak berkaitan","Tidak berkaitan",IF(K260="Selesai","Selesai",IF(J260="","Isi tarikh",IF(NOT(ISNUMBER(J260)),"Semak tarikh",IF(J260&lt;TODAY(),"Lewat",IF(J260&lt;=TODAY()+7,"Dalam 7 hari","Mengikut jadual")))))))))</f>
        <v/>
      </c>
    </row>
    <row r="261" spans="8:14" ht="30" customHeight="1">
      <c r="H261" s="8">
        <f>IF(OR(D261="",F261="",F261="manual",M261&lt;&gt;1),"",IFERROR(IF(OR(VLOOKUP(IF(B261="Selepas majlis","Selepas",C261),Tetapan!$A$6:$N$10,CHOOSE(MATCH(F261,{"majlis","jemputan","rsvp","katering"},0),3,9,11,10),FALSE)="",VLOOKUP(IF(B261="Selepas majlis","Selepas",C261),Tetapan!$A$6:$N$10,CHOOSE(MATCH(F261,{"majlis","jemputan","rsvp","katering"},0),3,9,11,10),FALSE)=0),"",VLOOKUP(IF(B261="Selepas majlis","Selepas",C261),Tetapan!$A$6:$N$10,CHOOSE(MATCH(F261,{"majlis","jemputan","rsvp","katering"},0),3,9,11,10),FALSE)+G261),""))</f>
        <v/>
      </c>
      <c r="J261" s="8">
        <f>IF(OR(D261="",M261&lt;&gt;1),"",IF(I261&lt;&gt;"",I261,H261))</f>
        <v/>
      </c>
      <c r="M261" s="9">
        <f>IF(D261="","",IFERROR(IF(VLOOKUP(C261,Tetapan!$A$6:$C$9,2,FALSE)="Ya",1,0),0))</f>
        <v/>
      </c>
      <c r="N261" s="9">
        <f>IF(D261="","",IF(COUNTIF(Majlis,C261)&lt;&gt;1,"Semak majlis",IF(M261&lt;&gt;1,"Majlis tidak aktif",IF(K261="Tidak berkaitan","Tidak berkaitan",IF(K261="Selesai","Selesai",IF(J261="","Isi tarikh",IF(NOT(ISNUMBER(J261)),"Semak tarikh",IF(J261&lt;TODAY(),"Lewat",IF(J261&lt;=TODAY()+7,"Dalam 7 hari","Mengikut jadual")))))))))</f>
        <v/>
      </c>
    </row>
    <row r="262" spans="8:14" ht="30" customHeight="1">
      <c r="H262" s="8">
        <f>IF(OR(D262="",F262="",F262="manual",M262&lt;&gt;1),"",IFERROR(IF(OR(VLOOKUP(IF(B262="Selepas majlis","Selepas",C262),Tetapan!$A$6:$N$10,CHOOSE(MATCH(F262,{"majlis","jemputan","rsvp","katering"},0),3,9,11,10),FALSE)="",VLOOKUP(IF(B262="Selepas majlis","Selepas",C262),Tetapan!$A$6:$N$10,CHOOSE(MATCH(F262,{"majlis","jemputan","rsvp","katering"},0),3,9,11,10),FALSE)=0),"",VLOOKUP(IF(B262="Selepas majlis","Selepas",C262),Tetapan!$A$6:$N$10,CHOOSE(MATCH(F262,{"majlis","jemputan","rsvp","katering"},0),3,9,11,10),FALSE)+G262),""))</f>
        <v/>
      </c>
      <c r="J262" s="8">
        <f>IF(OR(D262="",M262&lt;&gt;1),"",IF(I262&lt;&gt;"",I262,H262))</f>
        <v/>
      </c>
      <c r="M262" s="9">
        <f>IF(D262="","",IFERROR(IF(VLOOKUP(C262,Tetapan!$A$6:$C$9,2,FALSE)="Ya",1,0),0))</f>
        <v/>
      </c>
      <c r="N262" s="9">
        <f>IF(D262="","",IF(COUNTIF(Majlis,C262)&lt;&gt;1,"Semak majlis",IF(M262&lt;&gt;1,"Majlis tidak aktif",IF(K262="Tidak berkaitan","Tidak berkaitan",IF(K262="Selesai","Selesai",IF(J262="","Isi tarikh",IF(NOT(ISNUMBER(J262)),"Semak tarikh",IF(J262&lt;TODAY(),"Lewat",IF(J262&lt;=TODAY()+7,"Dalam 7 hari","Mengikut jadual")))))))))</f>
        <v/>
      </c>
    </row>
    <row r="263" spans="8:14" ht="30" customHeight="1">
      <c r="H263" s="8">
        <f>IF(OR(D263="",F263="",F263="manual",M263&lt;&gt;1),"",IFERROR(IF(OR(VLOOKUP(IF(B263="Selepas majlis","Selepas",C263),Tetapan!$A$6:$N$10,CHOOSE(MATCH(F263,{"majlis","jemputan","rsvp","katering"},0),3,9,11,10),FALSE)="",VLOOKUP(IF(B263="Selepas majlis","Selepas",C263),Tetapan!$A$6:$N$10,CHOOSE(MATCH(F263,{"majlis","jemputan","rsvp","katering"},0),3,9,11,10),FALSE)=0),"",VLOOKUP(IF(B263="Selepas majlis","Selepas",C263),Tetapan!$A$6:$N$10,CHOOSE(MATCH(F263,{"majlis","jemputan","rsvp","katering"},0),3,9,11,10),FALSE)+G263),""))</f>
        <v/>
      </c>
      <c r="J263" s="8">
        <f>IF(OR(D263="",M263&lt;&gt;1),"",IF(I263&lt;&gt;"",I263,H263))</f>
        <v/>
      </c>
      <c r="M263" s="9">
        <f>IF(D263="","",IFERROR(IF(VLOOKUP(C263,Tetapan!$A$6:$C$9,2,FALSE)="Ya",1,0),0))</f>
        <v/>
      </c>
      <c r="N263" s="9">
        <f>IF(D263="","",IF(COUNTIF(Majlis,C263)&lt;&gt;1,"Semak majlis",IF(M263&lt;&gt;1,"Majlis tidak aktif",IF(K263="Tidak berkaitan","Tidak berkaitan",IF(K263="Selesai","Selesai",IF(J263="","Isi tarikh",IF(NOT(ISNUMBER(J263)),"Semak tarikh",IF(J263&lt;TODAY(),"Lewat",IF(J263&lt;=TODAY()+7,"Dalam 7 hari","Mengikut jadual")))))))))</f>
        <v/>
      </c>
    </row>
    <row r="264" spans="8:14" ht="30" customHeight="1">
      <c r="H264" s="8">
        <f>IF(OR(D264="",F264="",F264="manual",M264&lt;&gt;1),"",IFERROR(IF(OR(VLOOKUP(IF(B264="Selepas majlis","Selepas",C264),Tetapan!$A$6:$N$10,CHOOSE(MATCH(F264,{"majlis","jemputan","rsvp","katering"},0),3,9,11,10),FALSE)="",VLOOKUP(IF(B264="Selepas majlis","Selepas",C264),Tetapan!$A$6:$N$10,CHOOSE(MATCH(F264,{"majlis","jemputan","rsvp","katering"},0),3,9,11,10),FALSE)=0),"",VLOOKUP(IF(B264="Selepas majlis","Selepas",C264),Tetapan!$A$6:$N$10,CHOOSE(MATCH(F264,{"majlis","jemputan","rsvp","katering"},0),3,9,11,10),FALSE)+G264),""))</f>
        <v/>
      </c>
      <c r="J264" s="8">
        <f>IF(OR(D264="",M264&lt;&gt;1),"",IF(I264&lt;&gt;"",I264,H264))</f>
        <v/>
      </c>
      <c r="M264" s="9">
        <f>IF(D264="","",IFERROR(IF(VLOOKUP(C264,Tetapan!$A$6:$C$9,2,FALSE)="Ya",1,0),0))</f>
        <v/>
      </c>
      <c r="N264" s="9">
        <f>IF(D264="","",IF(COUNTIF(Majlis,C264)&lt;&gt;1,"Semak majlis",IF(M264&lt;&gt;1,"Majlis tidak aktif",IF(K264="Tidak berkaitan","Tidak berkaitan",IF(K264="Selesai","Selesai",IF(J264="","Isi tarikh",IF(NOT(ISNUMBER(J264)),"Semak tarikh",IF(J264&lt;TODAY(),"Lewat",IF(J264&lt;=TODAY()+7,"Dalam 7 hari","Mengikut jadual")))))))))</f>
        <v/>
      </c>
    </row>
    <row r="265" spans="8:14" ht="30" customHeight="1">
      <c r="H265" s="8">
        <f>IF(OR(D265="",F265="",F265="manual",M265&lt;&gt;1),"",IFERROR(IF(OR(VLOOKUP(IF(B265="Selepas majlis","Selepas",C265),Tetapan!$A$6:$N$10,CHOOSE(MATCH(F265,{"majlis","jemputan","rsvp","katering"},0),3,9,11,10),FALSE)="",VLOOKUP(IF(B265="Selepas majlis","Selepas",C265),Tetapan!$A$6:$N$10,CHOOSE(MATCH(F265,{"majlis","jemputan","rsvp","katering"},0),3,9,11,10),FALSE)=0),"",VLOOKUP(IF(B265="Selepas majlis","Selepas",C265),Tetapan!$A$6:$N$10,CHOOSE(MATCH(F265,{"majlis","jemputan","rsvp","katering"},0),3,9,11,10),FALSE)+G265),""))</f>
        <v/>
      </c>
      <c r="J265" s="8">
        <f>IF(OR(D265="",M265&lt;&gt;1),"",IF(I265&lt;&gt;"",I265,H265))</f>
        <v/>
      </c>
      <c r="M265" s="9">
        <f>IF(D265="","",IFERROR(IF(VLOOKUP(C265,Tetapan!$A$6:$C$9,2,FALSE)="Ya",1,0),0))</f>
        <v/>
      </c>
      <c r="N265" s="9">
        <f>IF(D265="","",IF(COUNTIF(Majlis,C265)&lt;&gt;1,"Semak majlis",IF(M265&lt;&gt;1,"Majlis tidak aktif",IF(K265="Tidak berkaitan","Tidak berkaitan",IF(K265="Selesai","Selesai",IF(J265="","Isi tarikh",IF(NOT(ISNUMBER(J265)),"Semak tarikh",IF(J265&lt;TODAY(),"Lewat",IF(J265&lt;=TODAY()+7,"Dalam 7 hari","Mengikut jadual")))))))))</f>
        <v/>
      </c>
    </row>
    <row r="266" spans="8:14" ht="30" customHeight="1">
      <c r="H266" s="8">
        <f>IF(OR(D266="",F266="",F266="manual",M266&lt;&gt;1),"",IFERROR(IF(OR(VLOOKUP(IF(B266="Selepas majlis","Selepas",C266),Tetapan!$A$6:$N$10,CHOOSE(MATCH(F266,{"majlis","jemputan","rsvp","katering"},0),3,9,11,10),FALSE)="",VLOOKUP(IF(B266="Selepas majlis","Selepas",C266),Tetapan!$A$6:$N$10,CHOOSE(MATCH(F266,{"majlis","jemputan","rsvp","katering"},0),3,9,11,10),FALSE)=0),"",VLOOKUP(IF(B266="Selepas majlis","Selepas",C266),Tetapan!$A$6:$N$10,CHOOSE(MATCH(F266,{"majlis","jemputan","rsvp","katering"},0),3,9,11,10),FALSE)+G266),""))</f>
        <v/>
      </c>
      <c r="J266" s="8">
        <f>IF(OR(D266="",M266&lt;&gt;1),"",IF(I266&lt;&gt;"",I266,H266))</f>
        <v/>
      </c>
      <c r="M266" s="9">
        <f>IF(D266="","",IFERROR(IF(VLOOKUP(C266,Tetapan!$A$6:$C$9,2,FALSE)="Ya",1,0),0))</f>
        <v/>
      </c>
      <c r="N266" s="9">
        <f>IF(D266="","",IF(COUNTIF(Majlis,C266)&lt;&gt;1,"Semak majlis",IF(M266&lt;&gt;1,"Majlis tidak aktif",IF(K266="Tidak berkaitan","Tidak berkaitan",IF(K266="Selesai","Selesai",IF(J266="","Isi tarikh",IF(NOT(ISNUMBER(J266)),"Semak tarikh",IF(J266&lt;TODAY(),"Lewat",IF(J266&lt;=TODAY()+7,"Dalam 7 hari","Mengikut jadual")))))))))</f>
        <v/>
      </c>
    </row>
    <row r="267" spans="8:14" ht="30" customHeight="1">
      <c r="H267" s="8">
        <f>IF(OR(D267="",F267="",F267="manual",M267&lt;&gt;1),"",IFERROR(IF(OR(VLOOKUP(IF(B267="Selepas majlis","Selepas",C267),Tetapan!$A$6:$N$10,CHOOSE(MATCH(F267,{"majlis","jemputan","rsvp","katering"},0),3,9,11,10),FALSE)="",VLOOKUP(IF(B267="Selepas majlis","Selepas",C267),Tetapan!$A$6:$N$10,CHOOSE(MATCH(F267,{"majlis","jemputan","rsvp","katering"},0),3,9,11,10),FALSE)=0),"",VLOOKUP(IF(B267="Selepas majlis","Selepas",C267),Tetapan!$A$6:$N$10,CHOOSE(MATCH(F267,{"majlis","jemputan","rsvp","katering"},0),3,9,11,10),FALSE)+G267),""))</f>
        <v/>
      </c>
      <c r="J267" s="8">
        <f>IF(OR(D267="",M267&lt;&gt;1),"",IF(I267&lt;&gt;"",I267,H267))</f>
        <v/>
      </c>
      <c r="M267" s="9">
        <f>IF(D267="","",IFERROR(IF(VLOOKUP(C267,Tetapan!$A$6:$C$9,2,FALSE)="Ya",1,0),0))</f>
        <v/>
      </c>
      <c r="N267" s="9">
        <f>IF(D267="","",IF(COUNTIF(Majlis,C267)&lt;&gt;1,"Semak majlis",IF(M267&lt;&gt;1,"Majlis tidak aktif",IF(K267="Tidak berkaitan","Tidak berkaitan",IF(K267="Selesai","Selesai",IF(J267="","Isi tarikh",IF(NOT(ISNUMBER(J267)),"Semak tarikh",IF(J267&lt;TODAY(),"Lewat",IF(J267&lt;=TODAY()+7,"Dalam 7 hari","Mengikut jadual")))))))))</f>
        <v/>
      </c>
    </row>
    <row r="268" spans="8:14" ht="30" customHeight="1">
      <c r="H268" s="8">
        <f>IF(OR(D268="",F268="",F268="manual",M268&lt;&gt;1),"",IFERROR(IF(OR(VLOOKUP(IF(B268="Selepas majlis","Selepas",C268),Tetapan!$A$6:$N$10,CHOOSE(MATCH(F268,{"majlis","jemputan","rsvp","katering"},0),3,9,11,10),FALSE)="",VLOOKUP(IF(B268="Selepas majlis","Selepas",C268),Tetapan!$A$6:$N$10,CHOOSE(MATCH(F268,{"majlis","jemputan","rsvp","katering"},0),3,9,11,10),FALSE)=0),"",VLOOKUP(IF(B268="Selepas majlis","Selepas",C268),Tetapan!$A$6:$N$10,CHOOSE(MATCH(F268,{"majlis","jemputan","rsvp","katering"},0),3,9,11,10),FALSE)+G268),""))</f>
        <v/>
      </c>
      <c r="J268" s="8">
        <f>IF(OR(D268="",M268&lt;&gt;1),"",IF(I268&lt;&gt;"",I268,H268))</f>
        <v/>
      </c>
      <c r="M268" s="9">
        <f>IF(D268="","",IFERROR(IF(VLOOKUP(C268,Tetapan!$A$6:$C$9,2,FALSE)="Ya",1,0),0))</f>
        <v/>
      </c>
      <c r="N268" s="9">
        <f>IF(D268="","",IF(COUNTIF(Majlis,C268)&lt;&gt;1,"Semak majlis",IF(M268&lt;&gt;1,"Majlis tidak aktif",IF(K268="Tidak berkaitan","Tidak berkaitan",IF(K268="Selesai","Selesai",IF(J268="","Isi tarikh",IF(NOT(ISNUMBER(J268)),"Semak tarikh",IF(J268&lt;TODAY(),"Lewat",IF(J268&lt;=TODAY()+7,"Dalam 7 hari","Mengikut jadual")))))))))</f>
        <v/>
      </c>
    </row>
    <row r="269" spans="8:14" ht="30" customHeight="1">
      <c r="H269" s="8">
        <f>IF(OR(D269="",F269="",F269="manual",M269&lt;&gt;1),"",IFERROR(IF(OR(VLOOKUP(IF(B269="Selepas majlis","Selepas",C269),Tetapan!$A$6:$N$10,CHOOSE(MATCH(F269,{"majlis","jemputan","rsvp","katering"},0),3,9,11,10),FALSE)="",VLOOKUP(IF(B269="Selepas majlis","Selepas",C269),Tetapan!$A$6:$N$10,CHOOSE(MATCH(F269,{"majlis","jemputan","rsvp","katering"},0),3,9,11,10),FALSE)=0),"",VLOOKUP(IF(B269="Selepas majlis","Selepas",C269),Tetapan!$A$6:$N$10,CHOOSE(MATCH(F269,{"majlis","jemputan","rsvp","katering"},0),3,9,11,10),FALSE)+G269),""))</f>
        <v/>
      </c>
      <c r="J269" s="8">
        <f>IF(OR(D269="",M269&lt;&gt;1),"",IF(I269&lt;&gt;"",I269,H269))</f>
        <v/>
      </c>
      <c r="M269" s="9">
        <f>IF(D269="","",IFERROR(IF(VLOOKUP(C269,Tetapan!$A$6:$C$9,2,FALSE)="Ya",1,0),0))</f>
        <v/>
      </c>
      <c r="N269" s="9">
        <f>IF(D269="","",IF(COUNTIF(Majlis,C269)&lt;&gt;1,"Semak majlis",IF(M269&lt;&gt;1,"Majlis tidak aktif",IF(K269="Tidak berkaitan","Tidak berkaitan",IF(K269="Selesai","Selesai",IF(J269="","Isi tarikh",IF(NOT(ISNUMBER(J269)),"Semak tarikh",IF(J269&lt;TODAY(),"Lewat",IF(J269&lt;=TODAY()+7,"Dalam 7 hari","Mengikut jadual")))))))))</f>
        <v/>
      </c>
    </row>
    <row r="270" spans="8:14" ht="30" customHeight="1">
      <c r="H270" s="8">
        <f>IF(OR(D270="",F270="",F270="manual",M270&lt;&gt;1),"",IFERROR(IF(OR(VLOOKUP(IF(B270="Selepas majlis","Selepas",C270),Tetapan!$A$6:$N$10,CHOOSE(MATCH(F270,{"majlis","jemputan","rsvp","katering"},0),3,9,11,10),FALSE)="",VLOOKUP(IF(B270="Selepas majlis","Selepas",C270),Tetapan!$A$6:$N$10,CHOOSE(MATCH(F270,{"majlis","jemputan","rsvp","katering"},0),3,9,11,10),FALSE)=0),"",VLOOKUP(IF(B270="Selepas majlis","Selepas",C270),Tetapan!$A$6:$N$10,CHOOSE(MATCH(F270,{"majlis","jemputan","rsvp","katering"},0),3,9,11,10),FALSE)+G270),""))</f>
        <v/>
      </c>
      <c r="J270" s="8">
        <f>IF(OR(D270="",M270&lt;&gt;1),"",IF(I270&lt;&gt;"",I270,H270))</f>
        <v/>
      </c>
      <c r="M270" s="9">
        <f>IF(D270="","",IFERROR(IF(VLOOKUP(C270,Tetapan!$A$6:$C$9,2,FALSE)="Ya",1,0),0))</f>
        <v/>
      </c>
      <c r="N270" s="9">
        <f>IF(D270="","",IF(COUNTIF(Majlis,C270)&lt;&gt;1,"Semak majlis",IF(M270&lt;&gt;1,"Majlis tidak aktif",IF(K270="Tidak berkaitan","Tidak berkaitan",IF(K270="Selesai","Selesai",IF(J270="","Isi tarikh",IF(NOT(ISNUMBER(J270)),"Semak tarikh",IF(J270&lt;TODAY(),"Lewat",IF(J270&lt;=TODAY()+7,"Dalam 7 hari","Mengikut jadual")))))))))</f>
        <v/>
      </c>
    </row>
    <row r="271" spans="8:14" ht="30" customHeight="1">
      <c r="H271" s="8">
        <f>IF(OR(D271="",F271="",F271="manual",M271&lt;&gt;1),"",IFERROR(IF(OR(VLOOKUP(IF(B271="Selepas majlis","Selepas",C271),Tetapan!$A$6:$N$10,CHOOSE(MATCH(F271,{"majlis","jemputan","rsvp","katering"},0),3,9,11,10),FALSE)="",VLOOKUP(IF(B271="Selepas majlis","Selepas",C271),Tetapan!$A$6:$N$10,CHOOSE(MATCH(F271,{"majlis","jemputan","rsvp","katering"},0),3,9,11,10),FALSE)=0),"",VLOOKUP(IF(B271="Selepas majlis","Selepas",C271),Tetapan!$A$6:$N$10,CHOOSE(MATCH(F271,{"majlis","jemputan","rsvp","katering"},0),3,9,11,10),FALSE)+G271),""))</f>
        <v/>
      </c>
      <c r="J271" s="8">
        <f>IF(OR(D271="",M271&lt;&gt;1),"",IF(I271&lt;&gt;"",I271,H271))</f>
        <v/>
      </c>
      <c r="M271" s="9">
        <f>IF(D271="","",IFERROR(IF(VLOOKUP(C271,Tetapan!$A$6:$C$9,2,FALSE)="Ya",1,0),0))</f>
        <v/>
      </c>
      <c r="N271" s="9">
        <f>IF(D271="","",IF(COUNTIF(Majlis,C271)&lt;&gt;1,"Semak majlis",IF(M271&lt;&gt;1,"Majlis tidak aktif",IF(K271="Tidak berkaitan","Tidak berkaitan",IF(K271="Selesai","Selesai",IF(J271="","Isi tarikh",IF(NOT(ISNUMBER(J271)),"Semak tarikh",IF(J271&lt;TODAY(),"Lewat",IF(J271&lt;=TODAY()+7,"Dalam 7 hari","Mengikut jadual")))))))))</f>
        <v/>
      </c>
    </row>
    <row r="272" spans="8:14" ht="30" customHeight="1">
      <c r="H272" s="8">
        <f>IF(OR(D272="",F272="",F272="manual",M272&lt;&gt;1),"",IFERROR(IF(OR(VLOOKUP(IF(B272="Selepas majlis","Selepas",C272),Tetapan!$A$6:$N$10,CHOOSE(MATCH(F272,{"majlis","jemputan","rsvp","katering"},0),3,9,11,10),FALSE)="",VLOOKUP(IF(B272="Selepas majlis","Selepas",C272),Tetapan!$A$6:$N$10,CHOOSE(MATCH(F272,{"majlis","jemputan","rsvp","katering"},0),3,9,11,10),FALSE)=0),"",VLOOKUP(IF(B272="Selepas majlis","Selepas",C272),Tetapan!$A$6:$N$10,CHOOSE(MATCH(F272,{"majlis","jemputan","rsvp","katering"},0),3,9,11,10),FALSE)+G272),""))</f>
        <v/>
      </c>
      <c r="J272" s="8">
        <f>IF(OR(D272="",M272&lt;&gt;1),"",IF(I272&lt;&gt;"",I272,H272))</f>
        <v/>
      </c>
      <c r="M272" s="9">
        <f>IF(D272="","",IFERROR(IF(VLOOKUP(C272,Tetapan!$A$6:$C$9,2,FALSE)="Ya",1,0),0))</f>
        <v/>
      </c>
      <c r="N272" s="9">
        <f>IF(D272="","",IF(COUNTIF(Majlis,C272)&lt;&gt;1,"Semak majlis",IF(M272&lt;&gt;1,"Majlis tidak aktif",IF(K272="Tidak berkaitan","Tidak berkaitan",IF(K272="Selesai","Selesai",IF(J272="","Isi tarikh",IF(NOT(ISNUMBER(J272)),"Semak tarikh",IF(J272&lt;TODAY(),"Lewat",IF(J272&lt;=TODAY()+7,"Dalam 7 hari","Mengikut jadual")))))))))</f>
        <v/>
      </c>
    </row>
    <row r="273" spans="8:14" ht="30" customHeight="1">
      <c r="H273" s="8">
        <f>IF(OR(D273="",F273="",F273="manual",M273&lt;&gt;1),"",IFERROR(IF(OR(VLOOKUP(IF(B273="Selepas majlis","Selepas",C273),Tetapan!$A$6:$N$10,CHOOSE(MATCH(F273,{"majlis","jemputan","rsvp","katering"},0),3,9,11,10),FALSE)="",VLOOKUP(IF(B273="Selepas majlis","Selepas",C273),Tetapan!$A$6:$N$10,CHOOSE(MATCH(F273,{"majlis","jemputan","rsvp","katering"},0),3,9,11,10),FALSE)=0),"",VLOOKUP(IF(B273="Selepas majlis","Selepas",C273),Tetapan!$A$6:$N$10,CHOOSE(MATCH(F273,{"majlis","jemputan","rsvp","katering"},0),3,9,11,10),FALSE)+G273),""))</f>
        <v/>
      </c>
      <c r="J273" s="8">
        <f>IF(OR(D273="",M273&lt;&gt;1),"",IF(I273&lt;&gt;"",I273,H273))</f>
        <v/>
      </c>
      <c r="M273" s="9">
        <f>IF(D273="","",IFERROR(IF(VLOOKUP(C273,Tetapan!$A$6:$C$9,2,FALSE)="Ya",1,0),0))</f>
        <v/>
      </c>
      <c r="N273" s="9">
        <f>IF(D273="","",IF(COUNTIF(Majlis,C273)&lt;&gt;1,"Semak majlis",IF(M273&lt;&gt;1,"Majlis tidak aktif",IF(K273="Tidak berkaitan","Tidak berkaitan",IF(K273="Selesai","Selesai",IF(J273="","Isi tarikh",IF(NOT(ISNUMBER(J273)),"Semak tarikh",IF(J273&lt;TODAY(),"Lewat",IF(J273&lt;=TODAY()+7,"Dalam 7 hari","Mengikut jadual")))))))))</f>
        <v/>
      </c>
    </row>
    <row r="274" spans="8:14" ht="30" customHeight="1">
      <c r="H274" s="8">
        <f>IF(OR(D274="",F274="",F274="manual",M274&lt;&gt;1),"",IFERROR(IF(OR(VLOOKUP(IF(B274="Selepas majlis","Selepas",C274),Tetapan!$A$6:$N$10,CHOOSE(MATCH(F274,{"majlis","jemputan","rsvp","katering"},0),3,9,11,10),FALSE)="",VLOOKUP(IF(B274="Selepas majlis","Selepas",C274),Tetapan!$A$6:$N$10,CHOOSE(MATCH(F274,{"majlis","jemputan","rsvp","katering"},0),3,9,11,10),FALSE)=0),"",VLOOKUP(IF(B274="Selepas majlis","Selepas",C274),Tetapan!$A$6:$N$10,CHOOSE(MATCH(F274,{"majlis","jemputan","rsvp","katering"},0),3,9,11,10),FALSE)+G274),""))</f>
        <v/>
      </c>
      <c r="J274" s="8">
        <f>IF(OR(D274="",M274&lt;&gt;1),"",IF(I274&lt;&gt;"",I274,H274))</f>
        <v/>
      </c>
      <c r="M274" s="9">
        <f>IF(D274="","",IFERROR(IF(VLOOKUP(C274,Tetapan!$A$6:$C$9,2,FALSE)="Ya",1,0),0))</f>
        <v/>
      </c>
      <c r="N274" s="9">
        <f>IF(D274="","",IF(COUNTIF(Majlis,C274)&lt;&gt;1,"Semak majlis",IF(M274&lt;&gt;1,"Majlis tidak aktif",IF(K274="Tidak berkaitan","Tidak berkaitan",IF(K274="Selesai","Selesai",IF(J274="","Isi tarikh",IF(NOT(ISNUMBER(J274)),"Semak tarikh",IF(J274&lt;TODAY(),"Lewat",IF(J274&lt;=TODAY()+7,"Dalam 7 hari","Mengikut jadual")))))))))</f>
        <v/>
      </c>
    </row>
    <row r="275" spans="8:14" ht="30" customHeight="1">
      <c r="H275" s="8">
        <f>IF(OR(D275="",F275="",F275="manual",M275&lt;&gt;1),"",IFERROR(IF(OR(VLOOKUP(IF(B275="Selepas majlis","Selepas",C275),Tetapan!$A$6:$N$10,CHOOSE(MATCH(F275,{"majlis","jemputan","rsvp","katering"},0),3,9,11,10),FALSE)="",VLOOKUP(IF(B275="Selepas majlis","Selepas",C275),Tetapan!$A$6:$N$10,CHOOSE(MATCH(F275,{"majlis","jemputan","rsvp","katering"},0),3,9,11,10),FALSE)=0),"",VLOOKUP(IF(B275="Selepas majlis","Selepas",C275),Tetapan!$A$6:$N$10,CHOOSE(MATCH(F275,{"majlis","jemputan","rsvp","katering"},0),3,9,11,10),FALSE)+G275),""))</f>
        <v/>
      </c>
      <c r="J275" s="8">
        <f>IF(OR(D275="",M275&lt;&gt;1),"",IF(I275&lt;&gt;"",I275,H275))</f>
        <v/>
      </c>
      <c r="M275" s="9">
        <f>IF(D275="","",IFERROR(IF(VLOOKUP(C275,Tetapan!$A$6:$C$9,2,FALSE)="Ya",1,0),0))</f>
        <v/>
      </c>
      <c r="N275" s="9">
        <f>IF(D275="","",IF(COUNTIF(Majlis,C275)&lt;&gt;1,"Semak majlis",IF(M275&lt;&gt;1,"Majlis tidak aktif",IF(K275="Tidak berkaitan","Tidak berkaitan",IF(K275="Selesai","Selesai",IF(J275="","Isi tarikh",IF(NOT(ISNUMBER(J275)),"Semak tarikh",IF(J275&lt;TODAY(),"Lewat",IF(J275&lt;=TODAY()+7,"Dalam 7 hari","Mengikut jadual")))))))))</f>
        <v/>
      </c>
    </row>
    <row r="276" spans="8:14" ht="30" customHeight="1">
      <c r="H276" s="8">
        <f>IF(OR(D276="",F276="",F276="manual",M276&lt;&gt;1),"",IFERROR(IF(OR(VLOOKUP(IF(B276="Selepas majlis","Selepas",C276),Tetapan!$A$6:$N$10,CHOOSE(MATCH(F276,{"majlis","jemputan","rsvp","katering"},0),3,9,11,10),FALSE)="",VLOOKUP(IF(B276="Selepas majlis","Selepas",C276),Tetapan!$A$6:$N$10,CHOOSE(MATCH(F276,{"majlis","jemputan","rsvp","katering"},0),3,9,11,10),FALSE)=0),"",VLOOKUP(IF(B276="Selepas majlis","Selepas",C276),Tetapan!$A$6:$N$10,CHOOSE(MATCH(F276,{"majlis","jemputan","rsvp","katering"},0),3,9,11,10),FALSE)+G276),""))</f>
        <v/>
      </c>
      <c r="J276" s="8">
        <f>IF(OR(D276="",M276&lt;&gt;1),"",IF(I276&lt;&gt;"",I276,H276))</f>
        <v/>
      </c>
      <c r="M276" s="9">
        <f>IF(D276="","",IFERROR(IF(VLOOKUP(C276,Tetapan!$A$6:$C$9,2,FALSE)="Ya",1,0),0))</f>
        <v/>
      </c>
      <c r="N276" s="9">
        <f>IF(D276="","",IF(COUNTIF(Majlis,C276)&lt;&gt;1,"Semak majlis",IF(M276&lt;&gt;1,"Majlis tidak aktif",IF(K276="Tidak berkaitan","Tidak berkaitan",IF(K276="Selesai","Selesai",IF(J276="","Isi tarikh",IF(NOT(ISNUMBER(J276)),"Semak tarikh",IF(J276&lt;TODAY(),"Lewat",IF(J276&lt;=TODAY()+7,"Dalam 7 hari","Mengikut jadual")))))))))</f>
        <v/>
      </c>
    </row>
    <row r="277" spans="8:14" ht="30" customHeight="1">
      <c r="H277" s="8">
        <f>IF(OR(D277="",F277="",F277="manual",M277&lt;&gt;1),"",IFERROR(IF(OR(VLOOKUP(IF(B277="Selepas majlis","Selepas",C277),Tetapan!$A$6:$N$10,CHOOSE(MATCH(F277,{"majlis","jemputan","rsvp","katering"},0),3,9,11,10),FALSE)="",VLOOKUP(IF(B277="Selepas majlis","Selepas",C277),Tetapan!$A$6:$N$10,CHOOSE(MATCH(F277,{"majlis","jemputan","rsvp","katering"},0),3,9,11,10),FALSE)=0),"",VLOOKUP(IF(B277="Selepas majlis","Selepas",C277),Tetapan!$A$6:$N$10,CHOOSE(MATCH(F277,{"majlis","jemputan","rsvp","katering"},0),3,9,11,10),FALSE)+G277),""))</f>
        <v/>
      </c>
      <c r="J277" s="8">
        <f>IF(OR(D277="",M277&lt;&gt;1),"",IF(I277&lt;&gt;"",I277,H277))</f>
        <v/>
      </c>
      <c r="M277" s="9">
        <f>IF(D277="","",IFERROR(IF(VLOOKUP(C277,Tetapan!$A$6:$C$9,2,FALSE)="Ya",1,0),0))</f>
        <v/>
      </c>
      <c r="N277" s="9">
        <f>IF(D277="","",IF(COUNTIF(Majlis,C277)&lt;&gt;1,"Semak majlis",IF(M277&lt;&gt;1,"Majlis tidak aktif",IF(K277="Tidak berkaitan","Tidak berkaitan",IF(K277="Selesai","Selesai",IF(J277="","Isi tarikh",IF(NOT(ISNUMBER(J277)),"Semak tarikh",IF(J277&lt;TODAY(),"Lewat",IF(J277&lt;=TODAY()+7,"Dalam 7 hari","Mengikut jadual")))))))))</f>
        <v/>
      </c>
    </row>
    <row r="278" spans="8:14" ht="30" customHeight="1">
      <c r="H278" s="8">
        <f>IF(OR(D278="",F278="",F278="manual",M278&lt;&gt;1),"",IFERROR(IF(OR(VLOOKUP(IF(B278="Selepas majlis","Selepas",C278),Tetapan!$A$6:$N$10,CHOOSE(MATCH(F278,{"majlis","jemputan","rsvp","katering"},0),3,9,11,10),FALSE)="",VLOOKUP(IF(B278="Selepas majlis","Selepas",C278),Tetapan!$A$6:$N$10,CHOOSE(MATCH(F278,{"majlis","jemputan","rsvp","katering"},0),3,9,11,10),FALSE)=0),"",VLOOKUP(IF(B278="Selepas majlis","Selepas",C278),Tetapan!$A$6:$N$10,CHOOSE(MATCH(F278,{"majlis","jemputan","rsvp","katering"},0),3,9,11,10),FALSE)+G278),""))</f>
        <v/>
      </c>
      <c r="J278" s="8">
        <f>IF(OR(D278="",M278&lt;&gt;1),"",IF(I278&lt;&gt;"",I278,H278))</f>
        <v/>
      </c>
      <c r="M278" s="9">
        <f>IF(D278="","",IFERROR(IF(VLOOKUP(C278,Tetapan!$A$6:$C$9,2,FALSE)="Ya",1,0),0))</f>
        <v/>
      </c>
      <c r="N278" s="9">
        <f>IF(D278="","",IF(COUNTIF(Majlis,C278)&lt;&gt;1,"Semak majlis",IF(M278&lt;&gt;1,"Majlis tidak aktif",IF(K278="Tidak berkaitan","Tidak berkaitan",IF(K278="Selesai","Selesai",IF(J278="","Isi tarikh",IF(NOT(ISNUMBER(J278)),"Semak tarikh",IF(J278&lt;TODAY(),"Lewat",IF(J278&lt;=TODAY()+7,"Dalam 7 hari","Mengikut jadual")))))))))</f>
        <v/>
      </c>
    </row>
    <row r="279" spans="8:14" ht="30" customHeight="1">
      <c r="H279" s="8">
        <f>IF(OR(D279="",F279="",F279="manual",M279&lt;&gt;1),"",IFERROR(IF(OR(VLOOKUP(IF(B279="Selepas majlis","Selepas",C279),Tetapan!$A$6:$N$10,CHOOSE(MATCH(F279,{"majlis","jemputan","rsvp","katering"},0),3,9,11,10),FALSE)="",VLOOKUP(IF(B279="Selepas majlis","Selepas",C279),Tetapan!$A$6:$N$10,CHOOSE(MATCH(F279,{"majlis","jemputan","rsvp","katering"},0),3,9,11,10),FALSE)=0),"",VLOOKUP(IF(B279="Selepas majlis","Selepas",C279),Tetapan!$A$6:$N$10,CHOOSE(MATCH(F279,{"majlis","jemputan","rsvp","katering"},0),3,9,11,10),FALSE)+G279),""))</f>
        <v/>
      </c>
      <c r="J279" s="8">
        <f>IF(OR(D279="",M279&lt;&gt;1),"",IF(I279&lt;&gt;"",I279,H279))</f>
        <v/>
      </c>
      <c r="M279" s="9">
        <f>IF(D279="","",IFERROR(IF(VLOOKUP(C279,Tetapan!$A$6:$C$9,2,FALSE)="Ya",1,0),0))</f>
        <v/>
      </c>
      <c r="N279" s="9">
        <f>IF(D279="","",IF(COUNTIF(Majlis,C279)&lt;&gt;1,"Semak majlis",IF(M279&lt;&gt;1,"Majlis tidak aktif",IF(K279="Tidak berkaitan","Tidak berkaitan",IF(K279="Selesai","Selesai",IF(J279="","Isi tarikh",IF(NOT(ISNUMBER(J279)),"Semak tarikh",IF(J279&lt;TODAY(),"Lewat",IF(J279&lt;=TODAY()+7,"Dalam 7 hari","Mengikut jadual")))))))))</f>
        <v/>
      </c>
    </row>
    <row r="280" spans="8:14" ht="30" customHeight="1">
      <c r="H280" s="8">
        <f>IF(OR(D280="",F280="",F280="manual",M280&lt;&gt;1),"",IFERROR(IF(OR(VLOOKUP(IF(B280="Selepas majlis","Selepas",C280),Tetapan!$A$6:$N$10,CHOOSE(MATCH(F280,{"majlis","jemputan","rsvp","katering"},0),3,9,11,10),FALSE)="",VLOOKUP(IF(B280="Selepas majlis","Selepas",C280),Tetapan!$A$6:$N$10,CHOOSE(MATCH(F280,{"majlis","jemputan","rsvp","katering"},0),3,9,11,10),FALSE)=0),"",VLOOKUP(IF(B280="Selepas majlis","Selepas",C280),Tetapan!$A$6:$N$10,CHOOSE(MATCH(F280,{"majlis","jemputan","rsvp","katering"},0),3,9,11,10),FALSE)+G280),""))</f>
        <v/>
      </c>
      <c r="J280" s="8">
        <f>IF(OR(D280="",M280&lt;&gt;1),"",IF(I280&lt;&gt;"",I280,H280))</f>
        <v/>
      </c>
      <c r="M280" s="9">
        <f>IF(D280="","",IFERROR(IF(VLOOKUP(C280,Tetapan!$A$6:$C$9,2,FALSE)="Ya",1,0),0))</f>
        <v/>
      </c>
      <c r="N280" s="9">
        <f>IF(D280="","",IF(COUNTIF(Majlis,C280)&lt;&gt;1,"Semak majlis",IF(M280&lt;&gt;1,"Majlis tidak aktif",IF(K280="Tidak berkaitan","Tidak berkaitan",IF(K280="Selesai","Selesai",IF(J280="","Isi tarikh",IF(NOT(ISNUMBER(J280)),"Semak tarikh",IF(J280&lt;TODAY(),"Lewat",IF(J280&lt;=TODAY()+7,"Dalam 7 hari","Mengikut jadual")))))))))</f>
        <v/>
      </c>
    </row>
    <row r="281" spans="8:14" ht="30" customHeight="1">
      <c r="H281" s="8">
        <f>IF(OR(D281="",F281="",F281="manual",M281&lt;&gt;1),"",IFERROR(IF(OR(VLOOKUP(IF(B281="Selepas majlis","Selepas",C281),Tetapan!$A$6:$N$10,CHOOSE(MATCH(F281,{"majlis","jemputan","rsvp","katering"},0),3,9,11,10),FALSE)="",VLOOKUP(IF(B281="Selepas majlis","Selepas",C281),Tetapan!$A$6:$N$10,CHOOSE(MATCH(F281,{"majlis","jemputan","rsvp","katering"},0),3,9,11,10),FALSE)=0),"",VLOOKUP(IF(B281="Selepas majlis","Selepas",C281),Tetapan!$A$6:$N$10,CHOOSE(MATCH(F281,{"majlis","jemputan","rsvp","katering"},0),3,9,11,10),FALSE)+G281),""))</f>
        <v/>
      </c>
      <c r="J281" s="8">
        <f>IF(OR(D281="",M281&lt;&gt;1),"",IF(I281&lt;&gt;"",I281,H281))</f>
        <v/>
      </c>
      <c r="M281" s="9">
        <f>IF(D281="","",IFERROR(IF(VLOOKUP(C281,Tetapan!$A$6:$C$9,2,FALSE)="Ya",1,0),0))</f>
        <v/>
      </c>
      <c r="N281" s="9">
        <f>IF(D281="","",IF(COUNTIF(Majlis,C281)&lt;&gt;1,"Semak majlis",IF(M281&lt;&gt;1,"Majlis tidak aktif",IF(K281="Tidak berkaitan","Tidak berkaitan",IF(K281="Selesai","Selesai",IF(J281="","Isi tarikh",IF(NOT(ISNUMBER(J281)),"Semak tarikh",IF(J281&lt;TODAY(),"Lewat",IF(J281&lt;=TODAY()+7,"Dalam 7 hari","Mengikut jadual")))))))))</f>
        <v/>
      </c>
    </row>
    <row r="282" spans="8:14" ht="30" customHeight="1">
      <c r="H282" s="8">
        <f>IF(OR(D282="",F282="",F282="manual",M282&lt;&gt;1),"",IFERROR(IF(OR(VLOOKUP(IF(B282="Selepas majlis","Selepas",C282),Tetapan!$A$6:$N$10,CHOOSE(MATCH(F282,{"majlis","jemputan","rsvp","katering"},0),3,9,11,10),FALSE)="",VLOOKUP(IF(B282="Selepas majlis","Selepas",C282),Tetapan!$A$6:$N$10,CHOOSE(MATCH(F282,{"majlis","jemputan","rsvp","katering"},0),3,9,11,10),FALSE)=0),"",VLOOKUP(IF(B282="Selepas majlis","Selepas",C282),Tetapan!$A$6:$N$10,CHOOSE(MATCH(F282,{"majlis","jemputan","rsvp","katering"},0),3,9,11,10),FALSE)+G282),""))</f>
        <v/>
      </c>
      <c r="J282" s="8">
        <f>IF(OR(D282="",M282&lt;&gt;1),"",IF(I282&lt;&gt;"",I282,H282))</f>
        <v/>
      </c>
      <c r="M282" s="9">
        <f>IF(D282="","",IFERROR(IF(VLOOKUP(C282,Tetapan!$A$6:$C$9,2,FALSE)="Ya",1,0),0))</f>
        <v/>
      </c>
      <c r="N282" s="9">
        <f>IF(D282="","",IF(COUNTIF(Majlis,C282)&lt;&gt;1,"Semak majlis",IF(M282&lt;&gt;1,"Majlis tidak aktif",IF(K282="Tidak berkaitan","Tidak berkaitan",IF(K282="Selesai","Selesai",IF(J282="","Isi tarikh",IF(NOT(ISNUMBER(J282)),"Semak tarikh",IF(J282&lt;TODAY(),"Lewat",IF(J282&lt;=TODAY()+7,"Dalam 7 hari","Mengikut jadual")))))))))</f>
        <v/>
      </c>
    </row>
    <row r="283" spans="8:14" ht="30" customHeight="1">
      <c r="H283" s="8">
        <f>IF(OR(D283="",F283="",F283="manual",M283&lt;&gt;1),"",IFERROR(IF(OR(VLOOKUP(IF(B283="Selepas majlis","Selepas",C283),Tetapan!$A$6:$N$10,CHOOSE(MATCH(F283,{"majlis","jemputan","rsvp","katering"},0),3,9,11,10),FALSE)="",VLOOKUP(IF(B283="Selepas majlis","Selepas",C283),Tetapan!$A$6:$N$10,CHOOSE(MATCH(F283,{"majlis","jemputan","rsvp","katering"},0),3,9,11,10),FALSE)=0),"",VLOOKUP(IF(B283="Selepas majlis","Selepas",C283),Tetapan!$A$6:$N$10,CHOOSE(MATCH(F283,{"majlis","jemputan","rsvp","katering"},0),3,9,11,10),FALSE)+G283),""))</f>
        <v/>
      </c>
      <c r="J283" s="8">
        <f>IF(OR(D283="",M283&lt;&gt;1),"",IF(I283&lt;&gt;"",I283,H283))</f>
        <v/>
      </c>
      <c r="M283" s="9">
        <f>IF(D283="","",IFERROR(IF(VLOOKUP(C283,Tetapan!$A$6:$C$9,2,FALSE)="Ya",1,0),0))</f>
        <v/>
      </c>
      <c r="N283" s="9">
        <f>IF(D283="","",IF(COUNTIF(Majlis,C283)&lt;&gt;1,"Semak majlis",IF(M283&lt;&gt;1,"Majlis tidak aktif",IF(K283="Tidak berkaitan","Tidak berkaitan",IF(K283="Selesai","Selesai",IF(J283="","Isi tarikh",IF(NOT(ISNUMBER(J283)),"Semak tarikh",IF(J283&lt;TODAY(),"Lewat",IF(J283&lt;=TODAY()+7,"Dalam 7 hari","Mengikut jadual")))))))))</f>
        <v/>
      </c>
    </row>
    <row r="284" spans="8:14" ht="30" customHeight="1">
      <c r="H284" s="8">
        <f>IF(OR(D284="",F284="",F284="manual",M284&lt;&gt;1),"",IFERROR(IF(OR(VLOOKUP(IF(B284="Selepas majlis","Selepas",C284),Tetapan!$A$6:$N$10,CHOOSE(MATCH(F284,{"majlis","jemputan","rsvp","katering"},0),3,9,11,10),FALSE)="",VLOOKUP(IF(B284="Selepas majlis","Selepas",C284),Tetapan!$A$6:$N$10,CHOOSE(MATCH(F284,{"majlis","jemputan","rsvp","katering"},0),3,9,11,10),FALSE)=0),"",VLOOKUP(IF(B284="Selepas majlis","Selepas",C284),Tetapan!$A$6:$N$10,CHOOSE(MATCH(F284,{"majlis","jemputan","rsvp","katering"},0),3,9,11,10),FALSE)+G284),""))</f>
        <v/>
      </c>
      <c r="J284" s="8">
        <f>IF(OR(D284="",M284&lt;&gt;1),"",IF(I284&lt;&gt;"",I284,H284))</f>
        <v/>
      </c>
      <c r="M284" s="9">
        <f>IF(D284="","",IFERROR(IF(VLOOKUP(C284,Tetapan!$A$6:$C$9,2,FALSE)="Ya",1,0),0))</f>
        <v/>
      </c>
      <c r="N284" s="9">
        <f>IF(D284="","",IF(COUNTIF(Majlis,C284)&lt;&gt;1,"Semak majlis",IF(M284&lt;&gt;1,"Majlis tidak aktif",IF(K284="Tidak berkaitan","Tidak berkaitan",IF(K284="Selesai","Selesai",IF(J284="","Isi tarikh",IF(NOT(ISNUMBER(J284)),"Semak tarikh",IF(J284&lt;TODAY(),"Lewat",IF(J284&lt;=TODAY()+7,"Dalam 7 hari","Mengikut jadual")))))))))</f>
        <v/>
      </c>
    </row>
    <row r="285" spans="8:14" ht="30" customHeight="1">
      <c r="H285" s="8">
        <f>IF(OR(D285="",F285="",F285="manual",M285&lt;&gt;1),"",IFERROR(IF(OR(VLOOKUP(IF(B285="Selepas majlis","Selepas",C285),Tetapan!$A$6:$N$10,CHOOSE(MATCH(F285,{"majlis","jemputan","rsvp","katering"},0),3,9,11,10),FALSE)="",VLOOKUP(IF(B285="Selepas majlis","Selepas",C285),Tetapan!$A$6:$N$10,CHOOSE(MATCH(F285,{"majlis","jemputan","rsvp","katering"},0),3,9,11,10),FALSE)=0),"",VLOOKUP(IF(B285="Selepas majlis","Selepas",C285),Tetapan!$A$6:$N$10,CHOOSE(MATCH(F285,{"majlis","jemputan","rsvp","katering"},0),3,9,11,10),FALSE)+G285),""))</f>
        <v/>
      </c>
      <c r="J285" s="8">
        <f>IF(OR(D285="",M285&lt;&gt;1),"",IF(I285&lt;&gt;"",I285,H285))</f>
        <v/>
      </c>
      <c r="M285" s="9">
        <f>IF(D285="","",IFERROR(IF(VLOOKUP(C285,Tetapan!$A$6:$C$9,2,FALSE)="Ya",1,0),0))</f>
        <v/>
      </c>
      <c r="N285" s="9">
        <f>IF(D285="","",IF(COUNTIF(Majlis,C285)&lt;&gt;1,"Semak majlis",IF(M285&lt;&gt;1,"Majlis tidak aktif",IF(K285="Tidak berkaitan","Tidak berkaitan",IF(K285="Selesai","Selesai",IF(J285="","Isi tarikh",IF(NOT(ISNUMBER(J285)),"Semak tarikh",IF(J285&lt;TODAY(),"Lewat",IF(J285&lt;=TODAY()+7,"Dalam 7 hari","Mengikut jadual")))))))))</f>
        <v/>
      </c>
    </row>
    <row r="286" spans="8:14" ht="30" customHeight="1">
      <c r="H286" s="8">
        <f>IF(OR(D286="",F286="",F286="manual",M286&lt;&gt;1),"",IFERROR(IF(OR(VLOOKUP(IF(B286="Selepas majlis","Selepas",C286),Tetapan!$A$6:$N$10,CHOOSE(MATCH(F286,{"majlis","jemputan","rsvp","katering"},0),3,9,11,10),FALSE)="",VLOOKUP(IF(B286="Selepas majlis","Selepas",C286),Tetapan!$A$6:$N$10,CHOOSE(MATCH(F286,{"majlis","jemputan","rsvp","katering"},0),3,9,11,10),FALSE)=0),"",VLOOKUP(IF(B286="Selepas majlis","Selepas",C286),Tetapan!$A$6:$N$10,CHOOSE(MATCH(F286,{"majlis","jemputan","rsvp","katering"},0),3,9,11,10),FALSE)+G286),""))</f>
        <v/>
      </c>
      <c r="J286" s="8">
        <f>IF(OR(D286="",M286&lt;&gt;1),"",IF(I286&lt;&gt;"",I286,H286))</f>
        <v/>
      </c>
      <c r="M286" s="9">
        <f>IF(D286="","",IFERROR(IF(VLOOKUP(C286,Tetapan!$A$6:$C$9,2,FALSE)="Ya",1,0),0))</f>
        <v/>
      </c>
      <c r="N286" s="9">
        <f>IF(D286="","",IF(COUNTIF(Majlis,C286)&lt;&gt;1,"Semak majlis",IF(M286&lt;&gt;1,"Majlis tidak aktif",IF(K286="Tidak berkaitan","Tidak berkaitan",IF(K286="Selesai","Selesai",IF(J286="","Isi tarikh",IF(NOT(ISNUMBER(J286)),"Semak tarikh",IF(J286&lt;TODAY(),"Lewat",IF(J286&lt;=TODAY()+7,"Dalam 7 hari","Mengikut jadual")))))))))</f>
        <v/>
      </c>
    </row>
    <row r="287" spans="8:14" ht="30" customHeight="1">
      <c r="H287" s="8">
        <f>IF(OR(D287="",F287="",F287="manual",M287&lt;&gt;1),"",IFERROR(IF(OR(VLOOKUP(IF(B287="Selepas majlis","Selepas",C287),Tetapan!$A$6:$N$10,CHOOSE(MATCH(F287,{"majlis","jemputan","rsvp","katering"},0),3,9,11,10),FALSE)="",VLOOKUP(IF(B287="Selepas majlis","Selepas",C287),Tetapan!$A$6:$N$10,CHOOSE(MATCH(F287,{"majlis","jemputan","rsvp","katering"},0),3,9,11,10),FALSE)=0),"",VLOOKUP(IF(B287="Selepas majlis","Selepas",C287),Tetapan!$A$6:$N$10,CHOOSE(MATCH(F287,{"majlis","jemputan","rsvp","katering"},0),3,9,11,10),FALSE)+G287),""))</f>
        <v/>
      </c>
      <c r="J287" s="8">
        <f>IF(OR(D287="",M287&lt;&gt;1),"",IF(I287&lt;&gt;"",I287,H287))</f>
        <v/>
      </c>
      <c r="M287" s="9">
        <f>IF(D287="","",IFERROR(IF(VLOOKUP(C287,Tetapan!$A$6:$C$9,2,FALSE)="Ya",1,0),0))</f>
        <v/>
      </c>
      <c r="N287" s="9">
        <f>IF(D287="","",IF(COUNTIF(Majlis,C287)&lt;&gt;1,"Semak majlis",IF(M287&lt;&gt;1,"Majlis tidak aktif",IF(K287="Tidak berkaitan","Tidak berkaitan",IF(K287="Selesai","Selesai",IF(J287="","Isi tarikh",IF(NOT(ISNUMBER(J287)),"Semak tarikh",IF(J287&lt;TODAY(),"Lewat",IF(J287&lt;=TODAY()+7,"Dalam 7 hari","Mengikut jadual")))))))))</f>
        <v/>
      </c>
    </row>
    <row r="288" spans="8:14" ht="30" customHeight="1">
      <c r="H288" s="8">
        <f>IF(OR(D288="",F288="",F288="manual",M288&lt;&gt;1),"",IFERROR(IF(OR(VLOOKUP(IF(B288="Selepas majlis","Selepas",C288),Tetapan!$A$6:$N$10,CHOOSE(MATCH(F288,{"majlis","jemputan","rsvp","katering"},0),3,9,11,10),FALSE)="",VLOOKUP(IF(B288="Selepas majlis","Selepas",C288),Tetapan!$A$6:$N$10,CHOOSE(MATCH(F288,{"majlis","jemputan","rsvp","katering"},0),3,9,11,10),FALSE)=0),"",VLOOKUP(IF(B288="Selepas majlis","Selepas",C288),Tetapan!$A$6:$N$10,CHOOSE(MATCH(F288,{"majlis","jemputan","rsvp","katering"},0),3,9,11,10),FALSE)+G288),""))</f>
        <v/>
      </c>
      <c r="J288" s="8">
        <f>IF(OR(D288="",M288&lt;&gt;1),"",IF(I288&lt;&gt;"",I288,H288))</f>
        <v/>
      </c>
      <c r="M288" s="9">
        <f>IF(D288="","",IFERROR(IF(VLOOKUP(C288,Tetapan!$A$6:$C$9,2,FALSE)="Ya",1,0),0))</f>
        <v/>
      </c>
      <c r="N288" s="9">
        <f>IF(D288="","",IF(COUNTIF(Majlis,C288)&lt;&gt;1,"Semak majlis",IF(M288&lt;&gt;1,"Majlis tidak aktif",IF(K288="Tidak berkaitan","Tidak berkaitan",IF(K288="Selesai","Selesai",IF(J288="","Isi tarikh",IF(NOT(ISNUMBER(J288)),"Semak tarikh",IF(J288&lt;TODAY(),"Lewat",IF(J288&lt;=TODAY()+7,"Dalam 7 hari","Mengikut jadual")))))))))</f>
        <v/>
      </c>
    </row>
    <row r="289" spans="8:14" ht="30" customHeight="1">
      <c r="H289" s="8">
        <f>IF(OR(D289="",F289="",F289="manual",M289&lt;&gt;1),"",IFERROR(IF(OR(VLOOKUP(IF(B289="Selepas majlis","Selepas",C289),Tetapan!$A$6:$N$10,CHOOSE(MATCH(F289,{"majlis","jemputan","rsvp","katering"},0),3,9,11,10),FALSE)="",VLOOKUP(IF(B289="Selepas majlis","Selepas",C289),Tetapan!$A$6:$N$10,CHOOSE(MATCH(F289,{"majlis","jemputan","rsvp","katering"},0),3,9,11,10),FALSE)=0),"",VLOOKUP(IF(B289="Selepas majlis","Selepas",C289),Tetapan!$A$6:$N$10,CHOOSE(MATCH(F289,{"majlis","jemputan","rsvp","katering"},0),3,9,11,10),FALSE)+G289),""))</f>
        <v/>
      </c>
      <c r="J289" s="8">
        <f>IF(OR(D289="",M289&lt;&gt;1),"",IF(I289&lt;&gt;"",I289,H289))</f>
        <v/>
      </c>
      <c r="M289" s="9">
        <f>IF(D289="","",IFERROR(IF(VLOOKUP(C289,Tetapan!$A$6:$C$9,2,FALSE)="Ya",1,0),0))</f>
        <v/>
      </c>
      <c r="N289" s="9">
        <f>IF(D289="","",IF(COUNTIF(Majlis,C289)&lt;&gt;1,"Semak majlis",IF(M289&lt;&gt;1,"Majlis tidak aktif",IF(K289="Tidak berkaitan","Tidak berkaitan",IF(K289="Selesai","Selesai",IF(J289="","Isi tarikh",IF(NOT(ISNUMBER(J289)),"Semak tarikh",IF(J289&lt;TODAY(),"Lewat",IF(J289&lt;=TODAY()+7,"Dalam 7 hari","Mengikut jadual")))))))))</f>
        <v/>
      </c>
    </row>
    <row r="290" spans="8:14" ht="30" customHeight="1">
      <c r="H290" s="8">
        <f>IF(OR(D290="",F290="",F290="manual",M290&lt;&gt;1),"",IFERROR(IF(OR(VLOOKUP(IF(B290="Selepas majlis","Selepas",C290),Tetapan!$A$6:$N$10,CHOOSE(MATCH(F290,{"majlis","jemputan","rsvp","katering"},0),3,9,11,10),FALSE)="",VLOOKUP(IF(B290="Selepas majlis","Selepas",C290),Tetapan!$A$6:$N$10,CHOOSE(MATCH(F290,{"majlis","jemputan","rsvp","katering"},0),3,9,11,10),FALSE)=0),"",VLOOKUP(IF(B290="Selepas majlis","Selepas",C290),Tetapan!$A$6:$N$10,CHOOSE(MATCH(F290,{"majlis","jemputan","rsvp","katering"},0),3,9,11,10),FALSE)+G290),""))</f>
        <v/>
      </c>
      <c r="J290" s="8">
        <f>IF(OR(D290="",M290&lt;&gt;1),"",IF(I290&lt;&gt;"",I290,H290))</f>
        <v/>
      </c>
      <c r="M290" s="9">
        <f>IF(D290="","",IFERROR(IF(VLOOKUP(C290,Tetapan!$A$6:$C$9,2,FALSE)="Ya",1,0),0))</f>
        <v/>
      </c>
      <c r="N290" s="9">
        <f>IF(D290="","",IF(COUNTIF(Majlis,C290)&lt;&gt;1,"Semak majlis",IF(M290&lt;&gt;1,"Majlis tidak aktif",IF(K290="Tidak berkaitan","Tidak berkaitan",IF(K290="Selesai","Selesai",IF(J290="","Isi tarikh",IF(NOT(ISNUMBER(J290)),"Semak tarikh",IF(J290&lt;TODAY(),"Lewat",IF(J290&lt;=TODAY()+7,"Dalam 7 hari","Mengikut jadual")))))))))</f>
        <v/>
      </c>
    </row>
    <row r="291" spans="8:14" ht="30" customHeight="1">
      <c r="H291" s="8">
        <f>IF(OR(D291="",F291="",F291="manual",M291&lt;&gt;1),"",IFERROR(IF(OR(VLOOKUP(IF(B291="Selepas majlis","Selepas",C291),Tetapan!$A$6:$N$10,CHOOSE(MATCH(F291,{"majlis","jemputan","rsvp","katering"},0),3,9,11,10),FALSE)="",VLOOKUP(IF(B291="Selepas majlis","Selepas",C291),Tetapan!$A$6:$N$10,CHOOSE(MATCH(F291,{"majlis","jemputan","rsvp","katering"},0),3,9,11,10),FALSE)=0),"",VLOOKUP(IF(B291="Selepas majlis","Selepas",C291),Tetapan!$A$6:$N$10,CHOOSE(MATCH(F291,{"majlis","jemputan","rsvp","katering"},0),3,9,11,10),FALSE)+G291),""))</f>
        <v/>
      </c>
      <c r="J291" s="8">
        <f>IF(OR(D291="",M291&lt;&gt;1),"",IF(I291&lt;&gt;"",I291,H291))</f>
        <v/>
      </c>
      <c r="M291" s="9">
        <f>IF(D291="","",IFERROR(IF(VLOOKUP(C291,Tetapan!$A$6:$C$9,2,FALSE)="Ya",1,0),0))</f>
        <v/>
      </c>
      <c r="N291" s="9">
        <f>IF(D291="","",IF(COUNTIF(Majlis,C291)&lt;&gt;1,"Semak majlis",IF(M291&lt;&gt;1,"Majlis tidak aktif",IF(K291="Tidak berkaitan","Tidak berkaitan",IF(K291="Selesai","Selesai",IF(J291="","Isi tarikh",IF(NOT(ISNUMBER(J291)),"Semak tarikh",IF(J291&lt;TODAY(),"Lewat",IF(J291&lt;=TODAY()+7,"Dalam 7 hari","Mengikut jadual")))))))))</f>
        <v/>
      </c>
    </row>
    <row r="292" spans="8:14" ht="30" customHeight="1">
      <c r="H292" s="8">
        <f>IF(OR(D292="",F292="",F292="manual",M292&lt;&gt;1),"",IFERROR(IF(OR(VLOOKUP(IF(B292="Selepas majlis","Selepas",C292),Tetapan!$A$6:$N$10,CHOOSE(MATCH(F292,{"majlis","jemputan","rsvp","katering"},0),3,9,11,10),FALSE)="",VLOOKUP(IF(B292="Selepas majlis","Selepas",C292),Tetapan!$A$6:$N$10,CHOOSE(MATCH(F292,{"majlis","jemputan","rsvp","katering"},0),3,9,11,10),FALSE)=0),"",VLOOKUP(IF(B292="Selepas majlis","Selepas",C292),Tetapan!$A$6:$N$10,CHOOSE(MATCH(F292,{"majlis","jemputan","rsvp","katering"},0),3,9,11,10),FALSE)+G292),""))</f>
        <v/>
      </c>
      <c r="J292" s="8">
        <f>IF(OR(D292="",M292&lt;&gt;1),"",IF(I292&lt;&gt;"",I292,H292))</f>
        <v/>
      </c>
      <c r="M292" s="9">
        <f>IF(D292="","",IFERROR(IF(VLOOKUP(C292,Tetapan!$A$6:$C$9,2,FALSE)="Ya",1,0),0))</f>
        <v/>
      </c>
      <c r="N292" s="9">
        <f>IF(D292="","",IF(COUNTIF(Majlis,C292)&lt;&gt;1,"Semak majlis",IF(M292&lt;&gt;1,"Majlis tidak aktif",IF(K292="Tidak berkaitan","Tidak berkaitan",IF(K292="Selesai","Selesai",IF(J292="","Isi tarikh",IF(NOT(ISNUMBER(J292)),"Semak tarikh",IF(J292&lt;TODAY(),"Lewat",IF(J292&lt;=TODAY()+7,"Dalam 7 hari","Mengikut jadual")))))))))</f>
        <v/>
      </c>
    </row>
    <row r="293" spans="8:14" ht="30" customHeight="1">
      <c r="H293" s="8">
        <f>IF(OR(D293="",F293="",F293="manual",M293&lt;&gt;1),"",IFERROR(IF(OR(VLOOKUP(IF(B293="Selepas majlis","Selepas",C293),Tetapan!$A$6:$N$10,CHOOSE(MATCH(F293,{"majlis","jemputan","rsvp","katering"},0),3,9,11,10),FALSE)="",VLOOKUP(IF(B293="Selepas majlis","Selepas",C293),Tetapan!$A$6:$N$10,CHOOSE(MATCH(F293,{"majlis","jemputan","rsvp","katering"},0),3,9,11,10),FALSE)=0),"",VLOOKUP(IF(B293="Selepas majlis","Selepas",C293),Tetapan!$A$6:$N$10,CHOOSE(MATCH(F293,{"majlis","jemputan","rsvp","katering"},0),3,9,11,10),FALSE)+G293),""))</f>
        <v/>
      </c>
      <c r="J293" s="8">
        <f>IF(OR(D293="",M293&lt;&gt;1),"",IF(I293&lt;&gt;"",I293,H293))</f>
        <v/>
      </c>
      <c r="M293" s="9">
        <f>IF(D293="","",IFERROR(IF(VLOOKUP(C293,Tetapan!$A$6:$C$9,2,FALSE)="Ya",1,0),0))</f>
        <v/>
      </c>
      <c r="N293" s="9">
        <f>IF(D293="","",IF(COUNTIF(Majlis,C293)&lt;&gt;1,"Semak majlis",IF(M293&lt;&gt;1,"Majlis tidak aktif",IF(K293="Tidak berkaitan","Tidak berkaitan",IF(K293="Selesai","Selesai",IF(J293="","Isi tarikh",IF(NOT(ISNUMBER(J293)),"Semak tarikh",IF(J293&lt;TODAY(),"Lewat",IF(J293&lt;=TODAY()+7,"Dalam 7 hari","Mengikut jadual")))))))))</f>
        <v/>
      </c>
    </row>
    <row r="294" spans="8:14" ht="30" customHeight="1">
      <c r="H294" s="8">
        <f>IF(OR(D294="",F294="",F294="manual",M294&lt;&gt;1),"",IFERROR(IF(OR(VLOOKUP(IF(B294="Selepas majlis","Selepas",C294),Tetapan!$A$6:$N$10,CHOOSE(MATCH(F294,{"majlis","jemputan","rsvp","katering"},0),3,9,11,10),FALSE)="",VLOOKUP(IF(B294="Selepas majlis","Selepas",C294),Tetapan!$A$6:$N$10,CHOOSE(MATCH(F294,{"majlis","jemputan","rsvp","katering"},0),3,9,11,10),FALSE)=0),"",VLOOKUP(IF(B294="Selepas majlis","Selepas",C294),Tetapan!$A$6:$N$10,CHOOSE(MATCH(F294,{"majlis","jemputan","rsvp","katering"},0),3,9,11,10),FALSE)+G294),""))</f>
        <v/>
      </c>
      <c r="J294" s="8">
        <f>IF(OR(D294="",M294&lt;&gt;1),"",IF(I294&lt;&gt;"",I294,H294))</f>
        <v/>
      </c>
      <c r="M294" s="9">
        <f>IF(D294="","",IFERROR(IF(VLOOKUP(C294,Tetapan!$A$6:$C$9,2,FALSE)="Ya",1,0),0))</f>
        <v/>
      </c>
      <c r="N294" s="9">
        <f>IF(D294="","",IF(COUNTIF(Majlis,C294)&lt;&gt;1,"Semak majlis",IF(M294&lt;&gt;1,"Majlis tidak aktif",IF(K294="Tidak berkaitan","Tidak berkaitan",IF(K294="Selesai","Selesai",IF(J294="","Isi tarikh",IF(NOT(ISNUMBER(J294)),"Semak tarikh",IF(J294&lt;TODAY(),"Lewat",IF(J294&lt;=TODAY()+7,"Dalam 7 hari","Mengikut jadual")))))))))</f>
        <v/>
      </c>
    </row>
    <row r="295" spans="8:14" ht="30" customHeight="1">
      <c r="H295" s="8">
        <f>IF(OR(D295="",F295="",F295="manual",M295&lt;&gt;1),"",IFERROR(IF(OR(VLOOKUP(IF(B295="Selepas majlis","Selepas",C295),Tetapan!$A$6:$N$10,CHOOSE(MATCH(F295,{"majlis","jemputan","rsvp","katering"},0),3,9,11,10),FALSE)="",VLOOKUP(IF(B295="Selepas majlis","Selepas",C295),Tetapan!$A$6:$N$10,CHOOSE(MATCH(F295,{"majlis","jemputan","rsvp","katering"},0),3,9,11,10),FALSE)=0),"",VLOOKUP(IF(B295="Selepas majlis","Selepas",C295),Tetapan!$A$6:$N$10,CHOOSE(MATCH(F295,{"majlis","jemputan","rsvp","katering"},0),3,9,11,10),FALSE)+G295),""))</f>
        <v/>
      </c>
      <c r="J295" s="8">
        <f>IF(OR(D295="",M295&lt;&gt;1),"",IF(I295&lt;&gt;"",I295,H295))</f>
        <v/>
      </c>
      <c r="M295" s="9">
        <f>IF(D295="","",IFERROR(IF(VLOOKUP(C295,Tetapan!$A$6:$C$9,2,FALSE)="Ya",1,0),0))</f>
        <v/>
      </c>
      <c r="N295" s="9">
        <f>IF(D295="","",IF(COUNTIF(Majlis,C295)&lt;&gt;1,"Semak majlis",IF(M295&lt;&gt;1,"Majlis tidak aktif",IF(K295="Tidak berkaitan","Tidak berkaitan",IF(K295="Selesai","Selesai",IF(J295="","Isi tarikh",IF(NOT(ISNUMBER(J295)),"Semak tarikh",IF(J295&lt;TODAY(),"Lewat",IF(J295&lt;=TODAY()+7,"Dalam 7 hari","Mengikut jadual")))))))))</f>
        <v/>
      </c>
    </row>
    <row r="296" spans="8:14" ht="30" customHeight="1">
      <c r="H296" s="8">
        <f>IF(OR(D296="",F296="",F296="manual",M296&lt;&gt;1),"",IFERROR(IF(OR(VLOOKUP(IF(B296="Selepas majlis","Selepas",C296),Tetapan!$A$6:$N$10,CHOOSE(MATCH(F296,{"majlis","jemputan","rsvp","katering"},0),3,9,11,10),FALSE)="",VLOOKUP(IF(B296="Selepas majlis","Selepas",C296),Tetapan!$A$6:$N$10,CHOOSE(MATCH(F296,{"majlis","jemputan","rsvp","katering"},0),3,9,11,10),FALSE)=0),"",VLOOKUP(IF(B296="Selepas majlis","Selepas",C296),Tetapan!$A$6:$N$10,CHOOSE(MATCH(F296,{"majlis","jemputan","rsvp","katering"},0),3,9,11,10),FALSE)+G296),""))</f>
        <v/>
      </c>
      <c r="J296" s="8">
        <f>IF(OR(D296="",M296&lt;&gt;1),"",IF(I296&lt;&gt;"",I296,H296))</f>
        <v/>
      </c>
      <c r="M296" s="9">
        <f>IF(D296="","",IFERROR(IF(VLOOKUP(C296,Tetapan!$A$6:$C$9,2,FALSE)="Ya",1,0),0))</f>
        <v/>
      </c>
      <c r="N296" s="9">
        <f>IF(D296="","",IF(COUNTIF(Majlis,C296)&lt;&gt;1,"Semak majlis",IF(M296&lt;&gt;1,"Majlis tidak aktif",IF(K296="Tidak berkaitan","Tidak berkaitan",IF(K296="Selesai","Selesai",IF(J296="","Isi tarikh",IF(NOT(ISNUMBER(J296)),"Semak tarikh",IF(J296&lt;TODAY(),"Lewat",IF(J296&lt;=TODAY()+7,"Dalam 7 hari","Mengikut jadual")))))))))</f>
        <v/>
      </c>
    </row>
    <row r="297" spans="8:14" ht="30" customHeight="1">
      <c r="H297" s="8">
        <f>IF(OR(D297="",F297="",F297="manual",M297&lt;&gt;1),"",IFERROR(IF(OR(VLOOKUP(IF(B297="Selepas majlis","Selepas",C297),Tetapan!$A$6:$N$10,CHOOSE(MATCH(F297,{"majlis","jemputan","rsvp","katering"},0),3,9,11,10),FALSE)="",VLOOKUP(IF(B297="Selepas majlis","Selepas",C297),Tetapan!$A$6:$N$10,CHOOSE(MATCH(F297,{"majlis","jemputan","rsvp","katering"},0),3,9,11,10),FALSE)=0),"",VLOOKUP(IF(B297="Selepas majlis","Selepas",C297),Tetapan!$A$6:$N$10,CHOOSE(MATCH(F297,{"majlis","jemputan","rsvp","katering"},0),3,9,11,10),FALSE)+G297),""))</f>
        <v/>
      </c>
      <c r="J297" s="8">
        <f>IF(OR(D297="",M297&lt;&gt;1),"",IF(I297&lt;&gt;"",I297,H297))</f>
        <v/>
      </c>
      <c r="M297" s="9">
        <f>IF(D297="","",IFERROR(IF(VLOOKUP(C297,Tetapan!$A$6:$C$9,2,FALSE)="Ya",1,0),0))</f>
        <v/>
      </c>
      <c r="N297" s="9">
        <f>IF(D297="","",IF(COUNTIF(Majlis,C297)&lt;&gt;1,"Semak majlis",IF(M297&lt;&gt;1,"Majlis tidak aktif",IF(K297="Tidak berkaitan","Tidak berkaitan",IF(K297="Selesai","Selesai",IF(J297="","Isi tarikh",IF(NOT(ISNUMBER(J297)),"Semak tarikh",IF(J297&lt;TODAY(),"Lewat",IF(J297&lt;=TODAY()+7,"Dalam 7 hari","Mengikut jadual")))))))))</f>
        <v/>
      </c>
    </row>
    <row r="298" spans="8:14" ht="30" customHeight="1">
      <c r="H298" s="8">
        <f>IF(OR(D298="",F298="",F298="manual",M298&lt;&gt;1),"",IFERROR(IF(OR(VLOOKUP(IF(B298="Selepas majlis","Selepas",C298),Tetapan!$A$6:$N$10,CHOOSE(MATCH(F298,{"majlis","jemputan","rsvp","katering"},0),3,9,11,10),FALSE)="",VLOOKUP(IF(B298="Selepas majlis","Selepas",C298),Tetapan!$A$6:$N$10,CHOOSE(MATCH(F298,{"majlis","jemputan","rsvp","katering"},0),3,9,11,10),FALSE)=0),"",VLOOKUP(IF(B298="Selepas majlis","Selepas",C298),Tetapan!$A$6:$N$10,CHOOSE(MATCH(F298,{"majlis","jemputan","rsvp","katering"},0),3,9,11,10),FALSE)+G298),""))</f>
        <v/>
      </c>
      <c r="J298" s="8">
        <f>IF(OR(D298="",M298&lt;&gt;1),"",IF(I298&lt;&gt;"",I298,H298))</f>
        <v/>
      </c>
      <c r="M298" s="9">
        <f>IF(D298="","",IFERROR(IF(VLOOKUP(C298,Tetapan!$A$6:$C$9,2,FALSE)="Ya",1,0),0))</f>
        <v/>
      </c>
      <c r="N298" s="9">
        <f>IF(D298="","",IF(COUNTIF(Majlis,C298)&lt;&gt;1,"Semak majlis",IF(M298&lt;&gt;1,"Majlis tidak aktif",IF(K298="Tidak berkaitan","Tidak berkaitan",IF(K298="Selesai","Selesai",IF(J298="","Isi tarikh",IF(NOT(ISNUMBER(J298)),"Semak tarikh",IF(J298&lt;TODAY(),"Lewat",IF(J298&lt;=TODAY()+7,"Dalam 7 hari","Mengikut jadual")))))))))</f>
        <v/>
      </c>
    </row>
    <row r="299" spans="8:14" ht="30" customHeight="1">
      <c r="H299" s="8">
        <f>IF(OR(D299="",F299="",F299="manual",M299&lt;&gt;1),"",IFERROR(IF(OR(VLOOKUP(IF(B299="Selepas majlis","Selepas",C299),Tetapan!$A$6:$N$10,CHOOSE(MATCH(F299,{"majlis","jemputan","rsvp","katering"},0),3,9,11,10),FALSE)="",VLOOKUP(IF(B299="Selepas majlis","Selepas",C299),Tetapan!$A$6:$N$10,CHOOSE(MATCH(F299,{"majlis","jemputan","rsvp","katering"},0),3,9,11,10),FALSE)=0),"",VLOOKUP(IF(B299="Selepas majlis","Selepas",C299),Tetapan!$A$6:$N$10,CHOOSE(MATCH(F299,{"majlis","jemputan","rsvp","katering"},0),3,9,11,10),FALSE)+G299),""))</f>
        <v/>
      </c>
      <c r="J299" s="8">
        <f>IF(OR(D299="",M299&lt;&gt;1),"",IF(I299&lt;&gt;"",I299,H299))</f>
        <v/>
      </c>
      <c r="M299" s="9">
        <f>IF(D299="","",IFERROR(IF(VLOOKUP(C299,Tetapan!$A$6:$C$9,2,FALSE)="Ya",1,0),0))</f>
        <v/>
      </c>
      <c r="N299" s="9">
        <f>IF(D299="","",IF(COUNTIF(Majlis,C299)&lt;&gt;1,"Semak majlis",IF(M299&lt;&gt;1,"Majlis tidak aktif",IF(K299="Tidak berkaitan","Tidak berkaitan",IF(K299="Selesai","Selesai",IF(J299="","Isi tarikh",IF(NOT(ISNUMBER(J299)),"Semak tarikh",IF(J299&lt;TODAY(),"Lewat",IF(J299&lt;=TODAY()+7,"Dalam 7 hari","Mengikut jadual")))))))))</f>
        <v/>
      </c>
    </row>
    <row r="300" spans="8:14" ht="30" customHeight="1">
      <c r="H300" s="8">
        <f>IF(OR(D300="",F300="",F300="manual",M300&lt;&gt;1),"",IFERROR(IF(OR(VLOOKUP(IF(B300="Selepas majlis","Selepas",C300),Tetapan!$A$6:$N$10,CHOOSE(MATCH(F300,{"majlis","jemputan","rsvp","katering"},0),3,9,11,10),FALSE)="",VLOOKUP(IF(B300="Selepas majlis","Selepas",C300),Tetapan!$A$6:$N$10,CHOOSE(MATCH(F300,{"majlis","jemputan","rsvp","katering"},0),3,9,11,10),FALSE)=0),"",VLOOKUP(IF(B300="Selepas majlis","Selepas",C300),Tetapan!$A$6:$N$10,CHOOSE(MATCH(F300,{"majlis","jemputan","rsvp","katering"},0),3,9,11,10),FALSE)+G300),""))</f>
        <v/>
      </c>
      <c r="J300" s="8">
        <f>IF(OR(D300="",M300&lt;&gt;1),"",IF(I300&lt;&gt;"",I300,H300))</f>
        <v/>
      </c>
      <c r="M300" s="9">
        <f>IF(D300="","",IFERROR(IF(VLOOKUP(C300,Tetapan!$A$6:$C$9,2,FALSE)="Ya",1,0),0))</f>
        <v/>
      </c>
      <c r="N300" s="9">
        <f>IF(D300="","",IF(COUNTIF(Majlis,C300)&lt;&gt;1,"Semak majlis",IF(M300&lt;&gt;1,"Majlis tidak aktif",IF(K300="Tidak berkaitan","Tidak berkaitan",IF(K300="Selesai","Selesai",IF(J300="","Isi tarikh",IF(NOT(ISNUMBER(J300)),"Semak tarikh",IF(J300&lt;TODAY(),"Lewat",IF(J300&lt;=TODAY()+7,"Dalam 7 hari","Mengikut jadual")))))))))</f>
        <v/>
      </c>
    </row>
    <row r="301" spans="8:14" ht="30" customHeight="1">
      <c r="H301" s="8">
        <f>IF(OR(D301="",F301="",F301="manual",M301&lt;&gt;1),"",IFERROR(IF(OR(VLOOKUP(IF(B301="Selepas majlis","Selepas",C301),Tetapan!$A$6:$N$10,CHOOSE(MATCH(F301,{"majlis","jemputan","rsvp","katering"},0),3,9,11,10),FALSE)="",VLOOKUP(IF(B301="Selepas majlis","Selepas",C301),Tetapan!$A$6:$N$10,CHOOSE(MATCH(F301,{"majlis","jemputan","rsvp","katering"},0),3,9,11,10),FALSE)=0),"",VLOOKUP(IF(B301="Selepas majlis","Selepas",C301),Tetapan!$A$6:$N$10,CHOOSE(MATCH(F301,{"majlis","jemputan","rsvp","katering"},0),3,9,11,10),FALSE)+G301),""))</f>
        <v/>
      </c>
      <c r="J301" s="8">
        <f>IF(OR(D301="",M301&lt;&gt;1),"",IF(I301&lt;&gt;"",I301,H301))</f>
        <v/>
      </c>
      <c r="M301" s="9">
        <f>IF(D301="","",IFERROR(IF(VLOOKUP(C301,Tetapan!$A$6:$C$9,2,FALSE)="Ya",1,0),0))</f>
        <v/>
      </c>
      <c r="N301" s="9">
        <f>IF(D301="","",IF(COUNTIF(Majlis,C301)&lt;&gt;1,"Semak majlis",IF(M301&lt;&gt;1,"Majlis tidak aktif",IF(K301="Tidak berkaitan","Tidak berkaitan",IF(K301="Selesai","Selesai",IF(J301="","Isi tarikh",IF(NOT(ISNUMBER(J301)),"Semak tarikh",IF(J301&lt;TODAY(),"Lewat",IF(J301&lt;=TODAY()+7,"Dalam 7 hari","Mengikut jadual")))))))))</f>
        <v/>
      </c>
    </row>
    <row r="302" spans="8:14" ht="30" customHeight="1">
      <c r="H302" s="8">
        <f>IF(OR(D302="",F302="",F302="manual",M302&lt;&gt;1),"",IFERROR(IF(OR(VLOOKUP(IF(B302="Selepas majlis","Selepas",C302),Tetapan!$A$6:$N$10,CHOOSE(MATCH(F302,{"majlis","jemputan","rsvp","katering"},0),3,9,11,10),FALSE)="",VLOOKUP(IF(B302="Selepas majlis","Selepas",C302),Tetapan!$A$6:$N$10,CHOOSE(MATCH(F302,{"majlis","jemputan","rsvp","katering"},0),3,9,11,10),FALSE)=0),"",VLOOKUP(IF(B302="Selepas majlis","Selepas",C302),Tetapan!$A$6:$N$10,CHOOSE(MATCH(F302,{"majlis","jemputan","rsvp","katering"},0),3,9,11,10),FALSE)+G302),""))</f>
        <v/>
      </c>
      <c r="J302" s="8">
        <f>IF(OR(D302="",M302&lt;&gt;1),"",IF(I302&lt;&gt;"",I302,H302))</f>
        <v/>
      </c>
      <c r="M302" s="9">
        <f>IF(D302="","",IFERROR(IF(VLOOKUP(C302,Tetapan!$A$6:$C$9,2,FALSE)="Ya",1,0),0))</f>
        <v/>
      </c>
      <c r="N302" s="9">
        <f>IF(D302="","",IF(COUNTIF(Majlis,C302)&lt;&gt;1,"Semak majlis",IF(M302&lt;&gt;1,"Majlis tidak aktif",IF(K302="Tidak berkaitan","Tidak berkaitan",IF(K302="Selesai","Selesai",IF(J302="","Isi tarikh",IF(NOT(ISNUMBER(J302)),"Semak tarikh",IF(J302&lt;TODAY(),"Lewat",IF(J302&lt;=TODAY()+7,"Dalam 7 hari","Mengikut jadual")))))))))</f>
        <v/>
      </c>
    </row>
    <row r="303" spans="8:14" ht="30" customHeight="1">
      <c r="H303" s="8">
        <f>IF(OR(D303="",F303="",F303="manual",M303&lt;&gt;1),"",IFERROR(IF(OR(VLOOKUP(IF(B303="Selepas majlis","Selepas",C303),Tetapan!$A$6:$N$10,CHOOSE(MATCH(F303,{"majlis","jemputan","rsvp","katering"},0),3,9,11,10),FALSE)="",VLOOKUP(IF(B303="Selepas majlis","Selepas",C303),Tetapan!$A$6:$N$10,CHOOSE(MATCH(F303,{"majlis","jemputan","rsvp","katering"},0),3,9,11,10),FALSE)=0),"",VLOOKUP(IF(B303="Selepas majlis","Selepas",C303),Tetapan!$A$6:$N$10,CHOOSE(MATCH(F303,{"majlis","jemputan","rsvp","katering"},0),3,9,11,10),FALSE)+G303),""))</f>
        <v/>
      </c>
      <c r="J303" s="8">
        <f>IF(OR(D303="",M303&lt;&gt;1),"",IF(I303&lt;&gt;"",I303,H303))</f>
        <v/>
      </c>
      <c r="M303" s="9">
        <f>IF(D303="","",IFERROR(IF(VLOOKUP(C303,Tetapan!$A$6:$C$9,2,FALSE)="Ya",1,0),0))</f>
        <v/>
      </c>
      <c r="N303" s="9">
        <f>IF(D303="","",IF(COUNTIF(Majlis,C303)&lt;&gt;1,"Semak majlis",IF(M303&lt;&gt;1,"Majlis tidak aktif",IF(K303="Tidak berkaitan","Tidak berkaitan",IF(K303="Selesai","Selesai",IF(J303="","Isi tarikh",IF(NOT(ISNUMBER(J303)),"Semak tarikh",IF(J303&lt;TODAY(),"Lewat",IF(J303&lt;=TODAY()+7,"Dalam 7 hari","Mengikut jadual")))))))))</f>
        <v/>
      </c>
    </row>
    <row r="304" spans="8:14" ht="30" customHeight="1">
      <c r="H304" s="8">
        <f>IF(OR(D304="",F304="",F304="manual",M304&lt;&gt;1),"",IFERROR(IF(OR(VLOOKUP(IF(B304="Selepas majlis","Selepas",C304),Tetapan!$A$6:$N$10,CHOOSE(MATCH(F304,{"majlis","jemputan","rsvp","katering"},0),3,9,11,10),FALSE)="",VLOOKUP(IF(B304="Selepas majlis","Selepas",C304),Tetapan!$A$6:$N$10,CHOOSE(MATCH(F304,{"majlis","jemputan","rsvp","katering"},0),3,9,11,10),FALSE)=0),"",VLOOKUP(IF(B304="Selepas majlis","Selepas",C304),Tetapan!$A$6:$N$10,CHOOSE(MATCH(F304,{"majlis","jemputan","rsvp","katering"},0),3,9,11,10),FALSE)+G304),""))</f>
        <v/>
      </c>
      <c r="J304" s="8">
        <f>IF(OR(D304="",M304&lt;&gt;1),"",IF(I304&lt;&gt;"",I304,H304))</f>
        <v/>
      </c>
      <c r="M304" s="9">
        <f>IF(D304="","",IFERROR(IF(VLOOKUP(C304,Tetapan!$A$6:$C$9,2,FALSE)="Ya",1,0),0))</f>
        <v/>
      </c>
      <c r="N304" s="9">
        <f>IF(D304="","",IF(COUNTIF(Majlis,C304)&lt;&gt;1,"Semak majlis",IF(M304&lt;&gt;1,"Majlis tidak aktif",IF(K304="Tidak berkaitan","Tidak berkaitan",IF(K304="Selesai","Selesai",IF(J304="","Isi tarikh",IF(NOT(ISNUMBER(J304)),"Semak tarikh",IF(J304&lt;TODAY(),"Lewat",IF(J304&lt;=TODAY()+7,"Dalam 7 hari","Mengikut jadual")))))))))</f>
        <v/>
      </c>
    </row>
    <row r="305" spans="8:14" ht="30" customHeight="1">
      <c r="H305" s="8">
        <f>IF(OR(D305="",F305="",F305="manual",M305&lt;&gt;1),"",IFERROR(IF(OR(VLOOKUP(IF(B305="Selepas majlis","Selepas",C305),Tetapan!$A$6:$N$10,CHOOSE(MATCH(F305,{"majlis","jemputan","rsvp","katering"},0),3,9,11,10),FALSE)="",VLOOKUP(IF(B305="Selepas majlis","Selepas",C305),Tetapan!$A$6:$N$10,CHOOSE(MATCH(F305,{"majlis","jemputan","rsvp","katering"},0),3,9,11,10),FALSE)=0),"",VLOOKUP(IF(B305="Selepas majlis","Selepas",C305),Tetapan!$A$6:$N$10,CHOOSE(MATCH(F305,{"majlis","jemputan","rsvp","katering"},0),3,9,11,10),FALSE)+G305),""))</f>
        <v/>
      </c>
      <c r="J305" s="8">
        <f>IF(OR(D305="",M305&lt;&gt;1),"",IF(I305&lt;&gt;"",I305,H305))</f>
        <v/>
      </c>
      <c r="M305" s="9">
        <f>IF(D305="","",IFERROR(IF(VLOOKUP(C305,Tetapan!$A$6:$C$9,2,FALSE)="Ya",1,0),0))</f>
        <v/>
      </c>
      <c r="N305" s="9">
        <f>IF(D305="","",IF(COUNTIF(Majlis,C305)&lt;&gt;1,"Semak majlis",IF(M305&lt;&gt;1,"Majlis tidak aktif",IF(K305="Tidak berkaitan","Tidak berkaitan",IF(K305="Selesai","Selesai",IF(J305="","Isi tarikh",IF(NOT(ISNUMBER(J305)),"Semak tarikh",IF(J305&lt;TODAY(),"Lewat",IF(J305&lt;=TODAY()+7,"Dalam 7 hari","Mengikut jadual")))))))))</f>
        <v/>
      </c>
    </row>
    <row r="306" spans="8:14" ht="30" customHeight="1">
      <c r="H306" s="8">
        <f>IF(OR(D306="",F306="",F306="manual",M306&lt;&gt;1),"",IFERROR(IF(OR(VLOOKUP(IF(B306="Selepas majlis","Selepas",C306),Tetapan!$A$6:$N$10,CHOOSE(MATCH(F306,{"majlis","jemputan","rsvp","katering"},0),3,9,11,10),FALSE)="",VLOOKUP(IF(B306="Selepas majlis","Selepas",C306),Tetapan!$A$6:$N$10,CHOOSE(MATCH(F306,{"majlis","jemputan","rsvp","katering"},0),3,9,11,10),FALSE)=0),"",VLOOKUP(IF(B306="Selepas majlis","Selepas",C306),Tetapan!$A$6:$N$10,CHOOSE(MATCH(F306,{"majlis","jemputan","rsvp","katering"},0),3,9,11,10),FALSE)+G306),""))</f>
        <v/>
      </c>
      <c r="J306" s="8">
        <f>IF(OR(D306="",M306&lt;&gt;1),"",IF(I306&lt;&gt;"",I306,H306))</f>
        <v/>
      </c>
      <c r="M306" s="9">
        <f>IF(D306="","",IFERROR(IF(VLOOKUP(C306,Tetapan!$A$6:$C$9,2,FALSE)="Ya",1,0),0))</f>
        <v/>
      </c>
      <c r="N306" s="9">
        <f>IF(D306="","",IF(COUNTIF(Majlis,C306)&lt;&gt;1,"Semak majlis",IF(M306&lt;&gt;1,"Majlis tidak aktif",IF(K306="Tidak berkaitan","Tidak berkaitan",IF(K306="Selesai","Selesai",IF(J306="","Isi tarikh",IF(NOT(ISNUMBER(J306)),"Semak tarikh",IF(J306&lt;TODAY(),"Lewat",IF(J306&lt;=TODAY()+7,"Dalam 7 hari","Mengikut jadual")))))))))</f>
        <v/>
      </c>
    </row>
    <row r="307" spans="8:14" ht="30" customHeight="1">
      <c r="H307" s="8">
        <f>IF(OR(D307="",F307="",F307="manual",M307&lt;&gt;1),"",IFERROR(IF(OR(VLOOKUP(IF(B307="Selepas majlis","Selepas",C307),Tetapan!$A$6:$N$10,CHOOSE(MATCH(F307,{"majlis","jemputan","rsvp","katering"},0),3,9,11,10),FALSE)="",VLOOKUP(IF(B307="Selepas majlis","Selepas",C307),Tetapan!$A$6:$N$10,CHOOSE(MATCH(F307,{"majlis","jemputan","rsvp","katering"},0),3,9,11,10),FALSE)=0),"",VLOOKUP(IF(B307="Selepas majlis","Selepas",C307),Tetapan!$A$6:$N$10,CHOOSE(MATCH(F307,{"majlis","jemputan","rsvp","katering"},0),3,9,11,10),FALSE)+G307),""))</f>
        <v/>
      </c>
      <c r="J307" s="8">
        <f>IF(OR(D307="",M307&lt;&gt;1),"",IF(I307&lt;&gt;"",I307,H307))</f>
        <v/>
      </c>
      <c r="M307" s="9">
        <f>IF(D307="","",IFERROR(IF(VLOOKUP(C307,Tetapan!$A$6:$C$9,2,FALSE)="Ya",1,0),0))</f>
        <v/>
      </c>
      <c r="N307" s="9">
        <f>IF(D307="","",IF(COUNTIF(Majlis,C307)&lt;&gt;1,"Semak majlis",IF(M307&lt;&gt;1,"Majlis tidak aktif",IF(K307="Tidak berkaitan","Tidak berkaitan",IF(K307="Selesai","Selesai",IF(J307="","Isi tarikh",IF(NOT(ISNUMBER(J307)),"Semak tarikh",IF(J307&lt;TODAY(),"Lewat",IF(J307&lt;=TODAY()+7,"Dalam 7 hari","Mengikut jadual")))))))))</f>
        <v/>
      </c>
    </row>
    <row r="308" spans="8:14" ht="30" customHeight="1">
      <c r="H308" s="8">
        <f>IF(OR(D308="",F308="",F308="manual",M308&lt;&gt;1),"",IFERROR(IF(OR(VLOOKUP(IF(B308="Selepas majlis","Selepas",C308),Tetapan!$A$6:$N$10,CHOOSE(MATCH(F308,{"majlis","jemputan","rsvp","katering"},0),3,9,11,10),FALSE)="",VLOOKUP(IF(B308="Selepas majlis","Selepas",C308),Tetapan!$A$6:$N$10,CHOOSE(MATCH(F308,{"majlis","jemputan","rsvp","katering"},0),3,9,11,10),FALSE)=0),"",VLOOKUP(IF(B308="Selepas majlis","Selepas",C308),Tetapan!$A$6:$N$10,CHOOSE(MATCH(F308,{"majlis","jemputan","rsvp","katering"},0),3,9,11,10),FALSE)+G308),""))</f>
        <v/>
      </c>
      <c r="J308" s="8">
        <f>IF(OR(D308="",M308&lt;&gt;1),"",IF(I308&lt;&gt;"",I308,H308))</f>
        <v/>
      </c>
      <c r="M308" s="9">
        <f>IF(D308="","",IFERROR(IF(VLOOKUP(C308,Tetapan!$A$6:$C$9,2,FALSE)="Ya",1,0),0))</f>
        <v/>
      </c>
      <c r="N308" s="9">
        <f>IF(D308="","",IF(COUNTIF(Majlis,C308)&lt;&gt;1,"Semak majlis",IF(M308&lt;&gt;1,"Majlis tidak aktif",IF(K308="Tidak berkaitan","Tidak berkaitan",IF(K308="Selesai","Selesai",IF(J308="","Isi tarikh",IF(NOT(ISNUMBER(J308)),"Semak tarikh",IF(J308&lt;TODAY(),"Lewat",IF(J308&lt;=TODAY()+7,"Dalam 7 hari","Mengikut jadual")))))))))</f>
        <v/>
      </c>
    </row>
    <row r="309" spans="8:14" ht="30" customHeight="1">
      <c r="H309" s="8">
        <f>IF(OR(D309="",F309="",F309="manual",M309&lt;&gt;1),"",IFERROR(IF(OR(VLOOKUP(IF(B309="Selepas majlis","Selepas",C309),Tetapan!$A$6:$N$10,CHOOSE(MATCH(F309,{"majlis","jemputan","rsvp","katering"},0),3,9,11,10),FALSE)="",VLOOKUP(IF(B309="Selepas majlis","Selepas",C309),Tetapan!$A$6:$N$10,CHOOSE(MATCH(F309,{"majlis","jemputan","rsvp","katering"},0),3,9,11,10),FALSE)=0),"",VLOOKUP(IF(B309="Selepas majlis","Selepas",C309),Tetapan!$A$6:$N$10,CHOOSE(MATCH(F309,{"majlis","jemputan","rsvp","katering"},0),3,9,11,10),FALSE)+G309),""))</f>
        <v/>
      </c>
      <c r="J309" s="8">
        <f>IF(OR(D309="",M309&lt;&gt;1),"",IF(I309&lt;&gt;"",I309,H309))</f>
        <v/>
      </c>
      <c r="M309" s="9">
        <f>IF(D309="","",IFERROR(IF(VLOOKUP(C309,Tetapan!$A$6:$C$9,2,FALSE)="Ya",1,0),0))</f>
        <v/>
      </c>
      <c r="N309" s="9">
        <f>IF(D309="","",IF(COUNTIF(Majlis,C309)&lt;&gt;1,"Semak majlis",IF(M309&lt;&gt;1,"Majlis tidak aktif",IF(K309="Tidak berkaitan","Tidak berkaitan",IF(K309="Selesai","Selesai",IF(J309="","Isi tarikh",IF(NOT(ISNUMBER(J309)),"Semak tarikh",IF(J309&lt;TODAY(),"Lewat",IF(J309&lt;=TODAY()+7,"Dalam 7 hari","Mengikut jadual")))))))))</f>
        <v/>
      </c>
    </row>
    <row r="310" spans="8:14" ht="30" customHeight="1">
      <c r="H310" s="8">
        <f>IF(OR(D310="",F310="",F310="manual",M310&lt;&gt;1),"",IFERROR(IF(OR(VLOOKUP(IF(B310="Selepas majlis","Selepas",C310),Tetapan!$A$6:$N$10,CHOOSE(MATCH(F310,{"majlis","jemputan","rsvp","katering"},0),3,9,11,10),FALSE)="",VLOOKUP(IF(B310="Selepas majlis","Selepas",C310),Tetapan!$A$6:$N$10,CHOOSE(MATCH(F310,{"majlis","jemputan","rsvp","katering"},0),3,9,11,10),FALSE)=0),"",VLOOKUP(IF(B310="Selepas majlis","Selepas",C310),Tetapan!$A$6:$N$10,CHOOSE(MATCH(F310,{"majlis","jemputan","rsvp","katering"},0),3,9,11,10),FALSE)+G310),""))</f>
        <v/>
      </c>
      <c r="J310" s="8">
        <f>IF(OR(D310="",M310&lt;&gt;1),"",IF(I310&lt;&gt;"",I310,H310))</f>
        <v/>
      </c>
      <c r="M310" s="9">
        <f>IF(D310="","",IFERROR(IF(VLOOKUP(C310,Tetapan!$A$6:$C$9,2,FALSE)="Ya",1,0),0))</f>
        <v/>
      </c>
      <c r="N310" s="9">
        <f>IF(D310="","",IF(COUNTIF(Majlis,C310)&lt;&gt;1,"Semak majlis",IF(M310&lt;&gt;1,"Majlis tidak aktif",IF(K310="Tidak berkaitan","Tidak berkaitan",IF(K310="Selesai","Selesai",IF(J310="","Isi tarikh",IF(NOT(ISNUMBER(J310)),"Semak tarikh",IF(J310&lt;TODAY(),"Lewat",IF(J310&lt;=TODAY()+7,"Dalam 7 hari","Mengikut jadual")))))))))</f>
        <v/>
      </c>
    </row>
    <row r="311" spans="8:14" ht="30" customHeight="1">
      <c r="H311" s="8">
        <f>IF(OR(D311="",F311="",F311="manual",M311&lt;&gt;1),"",IFERROR(IF(OR(VLOOKUP(IF(B311="Selepas majlis","Selepas",C311),Tetapan!$A$6:$N$10,CHOOSE(MATCH(F311,{"majlis","jemputan","rsvp","katering"},0),3,9,11,10),FALSE)="",VLOOKUP(IF(B311="Selepas majlis","Selepas",C311),Tetapan!$A$6:$N$10,CHOOSE(MATCH(F311,{"majlis","jemputan","rsvp","katering"},0),3,9,11,10),FALSE)=0),"",VLOOKUP(IF(B311="Selepas majlis","Selepas",C311),Tetapan!$A$6:$N$10,CHOOSE(MATCH(F311,{"majlis","jemputan","rsvp","katering"},0),3,9,11,10),FALSE)+G311),""))</f>
        <v/>
      </c>
      <c r="J311" s="8">
        <f>IF(OR(D311="",M311&lt;&gt;1),"",IF(I311&lt;&gt;"",I311,H311))</f>
        <v/>
      </c>
      <c r="M311" s="9">
        <f>IF(D311="","",IFERROR(IF(VLOOKUP(C311,Tetapan!$A$6:$C$9,2,FALSE)="Ya",1,0),0))</f>
        <v/>
      </c>
      <c r="N311" s="9">
        <f>IF(D311="","",IF(COUNTIF(Majlis,C311)&lt;&gt;1,"Semak majlis",IF(M311&lt;&gt;1,"Majlis tidak aktif",IF(K311="Tidak berkaitan","Tidak berkaitan",IF(K311="Selesai","Selesai",IF(J311="","Isi tarikh",IF(NOT(ISNUMBER(J311)),"Semak tarikh",IF(J311&lt;TODAY(),"Lewat",IF(J311&lt;=TODAY()+7,"Dalam 7 hari","Mengikut jadual")))))))))</f>
        <v/>
      </c>
    </row>
    <row r="312" spans="8:14" ht="30" customHeight="1">
      <c r="H312" s="8">
        <f>IF(OR(D312="",F312="",F312="manual",M312&lt;&gt;1),"",IFERROR(IF(OR(VLOOKUP(IF(B312="Selepas majlis","Selepas",C312),Tetapan!$A$6:$N$10,CHOOSE(MATCH(F312,{"majlis","jemputan","rsvp","katering"},0),3,9,11,10),FALSE)="",VLOOKUP(IF(B312="Selepas majlis","Selepas",C312),Tetapan!$A$6:$N$10,CHOOSE(MATCH(F312,{"majlis","jemputan","rsvp","katering"},0),3,9,11,10),FALSE)=0),"",VLOOKUP(IF(B312="Selepas majlis","Selepas",C312),Tetapan!$A$6:$N$10,CHOOSE(MATCH(F312,{"majlis","jemputan","rsvp","katering"},0),3,9,11,10),FALSE)+G312),""))</f>
        <v/>
      </c>
      <c r="J312" s="8">
        <f>IF(OR(D312="",M312&lt;&gt;1),"",IF(I312&lt;&gt;"",I312,H312))</f>
        <v/>
      </c>
      <c r="M312" s="9">
        <f>IF(D312="","",IFERROR(IF(VLOOKUP(C312,Tetapan!$A$6:$C$9,2,FALSE)="Ya",1,0),0))</f>
        <v/>
      </c>
      <c r="N312" s="9">
        <f>IF(D312="","",IF(COUNTIF(Majlis,C312)&lt;&gt;1,"Semak majlis",IF(M312&lt;&gt;1,"Majlis tidak aktif",IF(K312="Tidak berkaitan","Tidak berkaitan",IF(K312="Selesai","Selesai",IF(J312="","Isi tarikh",IF(NOT(ISNUMBER(J312)),"Semak tarikh",IF(J312&lt;TODAY(),"Lewat",IF(J312&lt;=TODAY()+7,"Dalam 7 hari","Mengikut jadual")))))))))</f>
        <v/>
      </c>
    </row>
    <row r="313" spans="8:14" ht="30" customHeight="1">
      <c r="H313" s="8">
        <f>IF(OR(D313="",F313="",F313="manual",M313&lt;&gt;1),"",IFERROR(IF(OR(VLOOKUP(IF(B313="Selepas majlis","Selepas",C313),Tetapan!$A$6:$N$10,CHOOSE(MATCH(F313,{"majlis","jemputan","rsvp","katering"},0),3,9,11,10),FALSE)="",VLOOKUP(IF(B313="Selepas majlis","Selepas",C313),Tetapan!$A$6:$N$10,CHOOSE(MATCH(F313,{"majlis","jemputan","rsvp","katering"},0),3,9,11,10),FALSE)=0),"",VLOOKUP(IF(B313="Selepas majlis","Selepas",C313),Tetapan!$A$6:$N$10,CHOOSE(MATCH(F313,{"majlis","jemputan","rsvp","katering"},0),3,9,11,10),FALSE)+G313),""))</f>
        <v/>
      </c>
      <c r="J313" s="8">
        <f>IF(OR(D313="",M313&lt;&gt;1),"",IF(I313&lt;&gt;"",I313,H313))</f>
        <v/>
      </c>
      <c r="M313" s="9">
        <f>IF(D313="","",IFERROR(IF(VLOOKUP(C313,Tetapan!$A$6:$C$9,2,FALSE)="Ya",1,0),0))</f>
        <v/>
      </c>
      <c r="N313" s="9">
        <f>IF(D313="","",IF(COUNTIF(Majlis,C313)&lt;&gt;1,"Semak majlis",IF(M313&lt;&gt;1,"Majlis tidak aktif",IF(K313="Tidak berkaitan","Tidak berkaitan",IF(K313="Selesai","Selesai",IF(J313="","Isi tarikh",IF(NOT(ISNUMBER(J313)),"Semak tarikh",IF(J313&lt;TODAY(),"Lewat",IF(J313&lt;=TODAY()+7,"Dalam 7 hari","Mengikut jadual")))))))))</f>
        <v/>
      </c>
    </row>
    <row r="314" spans="8:14" ht="30" customHeight="1">
      <c r="H314" s="8">
        <f>IF(OR(D314="",F314="",F314="manual",M314&lt;&gt;1),"",IFERROR(IF(OR(VLOOKUP(IF(B314="Selepas majlis","Selepas",C314),Tetapan!$A$6:$N$10,CHOOSE(MATCH(F314,{"majlis","jemputan","rsvp","katering"},0),3,9,11,10),FALSE)="",VLOOKUP(IF(B314="Selepas majlis","Selepas",C314),Tetapan!$A$6:$N$10,CHOOSE(MATCH(F314,{"majlis","jemputan","rsvp","katering"},0),3,9,11,10),FALSE)=0),"",VLOOKUP(IF(B314="Selepas majlis","Selepas",C314),Tetapan!$A$6:$N$10,CHOOSE(MATCH(F314,{"majlis","jemputan","rsvp","katering"},0),3,9,11,10),FALSE)+G314),""))</f>
        <v/>
      </c>
      <c r="J314" s="8">
        <f>IF(OR(D314="",M314&lt;&gt;1),"",IF(I314&lt;&gt;"",I314,H314))</f>
        <v/>
      </c>
      <c r="M314" s="9">
        <f>IF(D314="","",IFERROR(IF(VLOOKUP(C314,Tetapan!$A$6:$C$9,2,FALSE)="Ya",1,0),0))</f>
        <v/>
      </c>
      <c r="N314" s="9">
        <f>IF(D314="","",IF(COUNTIF(Majlis,C314)&lt;&gt;1,"Semak majlis",IF(M314&lt;&gt;1,"Majlis tidak aktif",IF(K314="Tidak berkaitan","Tidak berkaitan",IF(K314="Selesai","Selesai",IF(J314="","Isi tarikh",IF(NOT(ISNUMBER(J314)),"Semak tarikh",IF(J314&lt;TODAY(),"Lewat",IF(J314&lt;=TODAY()+7,"Dalam 7 hari","Mengikut jadual")))))))))</f>
        <v/>
      </c>
    </row>
    <row r="315" spans="8:14" ht="30" customHeight="1">
      <c r="H315" s="8">
        <f>IF(OR(D315="",F315="",F315="manual",M315&lt;&gt;1),"",IFERROR(IF(OR(VLOOKUP(IF(B315="Selepas majlis","Selepas",C315),Tetapan!$A$6:$N$10,CHOOSE(MATCH(F315,{"majlis","jemputan","rsvp","katering"},0),3,9,11,10),FALSE)="",VLOOKUP(IF(B315="Selepas majlis","Selepas",C315),Tetapan!$A$6:$N$10,CHOOSE(MATCH(F315,{"majlis","jemputan","rsvp","katering"},0),3,9,11,10),FALSE)=0),"",VLOOKUP(IF(B315="Selepas majlis","Selepas",C315),Tetapan!$A$6:$N$10,CHOOSE(MATCH(F315,{"majlis","jemputan","rsvp","katering"},0),3,9,11,10),FALSE)+G315),""))</f>
        <v/>
      </c>
      <c r="J315" s="8">
        <f>IF(OR(D315="",M315&lt;&gt;1),"",IF(I315&lt;&gt;"",I315,H315))</f>
        <v/>
      </c>
      <c r="M315" s="9">
        <f>IF(D315="","",IFERROR(IF(VLOOKUP(C315,Tetapan!$A$6:$C$9,2,FALSE)="Ya",1,0),0))</f>
        <v/>
      </c>
      <c r="N315" s="9">
        <f>IF(D315="","",IF(COUNTIF(Majlis,C315)&lt;&gt;1,"Semak majlis",IF(M315&lt;&gt;1,"Majlis tidak aktif",IF(K315="Tidak berkaitan","Tidak berkaitan",IF(K315="Selesai","Selesai",IF(J315="","Isi tarikh",IF(NOT(ISNUMBER(J315)),"Semak tarikh",IF(J315&lt;TODAY(),"Lewat",IF(J315&lt;=TODAY()+7,"Dalam 7 hari","Mengikut jadual")))))))))</f>
        <v/>
      </c>
    </row>
    <row r="316" spans="8:14" ht="30" customHeight="1">
      <c r="H316" s="8">
        <f>IF(OR(D316="",F316="",F316="manual",M316&lt;&gt;1),"",IFERROR(IF(OR(VLOOKUP(IF(B316="Selepas majlis","Selepas",C316),Tetapan!$A$6:$N$10,CHOOSE(MATCH(F316,{"majlis","jemputan","rsvp","katering"},0),3,9,11,10),FALSE)="",VLOOKUP(IF(B316="Selepas majlis","Selepas",C316),Tetapan!$A$6:$N$10,CHOOSE(MATCH(F316,{"majlis","jemputan","rsvp","katering"},0),3,9,11,10),FALSE)=0),"",VLOOKUP(IF(B316="Selepas majlis","Selepas",C316),Tetapan!$A$6:$N$10,CHOOSE(MATCH(F316,{"majlis","jemputan","rsvp","katering"},0),3,9,11,10),FALSE)+G316),""))</f>
        <v/>
      </c>
      <c r="J316" s="8">
        <f>IF(OR(D316="",M316&lt;&gt;1),"",IF(I316&lt;&gt;"",I316,H316))</f>
        <v/>
      </c>
      <c r="M316" s="9">
        <f>IF(D316="","",IFERROR(IF(VLOOKUP(C316,Tetapan!$A$6:$C$9,2,FALSE)="Ya",1,0),0))</f>
        <v/>
      </c>
      <c r="N316" s="9">
        <f>IF(D316="","",IF(COUNTIF(Majlis,C316)&lt;&gt;1,"Semak majlis",IF(M316&lt;&gt;1,"Majlis tidak aktif",IF(K316="Tidak berkaitan","Tidak berkaitan",IF(K316="Selesai","Selesai",IF(J316="","Isi tarikh",IF(NOT(ISNUMBER(J316)),"Semak tarikh",IF(J316&lt;TODAY(),"Lewat",IF(J316&lt;=TODAY()+7,"Dalam 7 hari","Mengikut jadual")))))))))</f>
        <v/>
      </c>
    </row>
    <row r="317" spans="8:14" ht="30" customHeight="1">
      <c r="H317" s="8">
        <f>IF(OR(D317="",F317="",F317="manual",M317&lt;&gt;1),"",IFERROR(IF(OR(VLOOKUP(IF(B317="Selepas majlis","Selepas",C317),Tetapan!$A$6:$N$10,CHOOSE(MATCH(F317,{"majlis","jemputan","rsvp","katering"},0),3,9,11,10),FALSE)="",VLOOKUP(IF(B317="Selepas majlis","Selepas",C317),Tetapan!$A$6:$N$10,CHOOSE(MATCH(F317,{"majlis","jemputan","rsvp","katering"},0),3,9,11,10),FALSE)=0),"",VLOOKUP(IF(B317="Selepas majlis","Selepas",C317),Tetapan!$A$6:$N$10,CHOOSE(MATCH(F317,{"majlis","jemputan","rsvp","katering"},0),3,9,11,10),FALSE)+G317),""))</f>
        <v/>
      </c>
      <c r="J317" s="8">
        <f>IF(OR(D317="",M317&lt;&gt;1),"",IF(I317&lt;&gt;"",I317,H317))</f>
        <v/>
      </c>
      <c r="M317" s="9">
        <f>IF(D317="","",IFERROR(IF(VLOOKUP(C317,Tetapan!$A$6:$C$9,2,FALSE)="Ya",1,0),0))</f>
        <v/>
      </c>
      <c r="N317" s="9">
        <f>IF(D317="","",IF(COUNTIF(Majlis,C317)&lt;&gt;1,"Semak majlis",IF(M317&lt;&gt;1,"Majlis tidak aktif",IF(K317="Tidak berkaitan","Tidak berkaitan",IF(K317="Selesai","Selesai",IF(J317="","Isi tarikh",IF(NOT(ISNUMBER(J317)),"Semak tarikh",IF(J317&lt;TODAY(),"Lewat",IF(J317&lt;=TODAY()+7,"Dalam 7 hari","Mengikut jadual")))))))))</f>
        <v/>
      </c>
    </row>
    <row r="318" spans="8:14" ht="30" customHeight="1">
      <c r="H318" s="8">
        <f>IF(OR(D318="",F318="",F318="manual",M318&lt;&gt;1),"",IFERROR(IF(OR(VLOOKUP(IF(B318="Selepas majlis","Selepas",C318),Tetapan!$A$6:$N$10,CHOOSE(MATCH(F318,{"majlis","jemputan","rsvp","katering"},0),3,9,11,10),FALSE)="",VLOOKUP(IF(B318="Selepas majlis","Selepas",C318),Tetapan!$A$6:$N$10,CHOOSE(MATCH(F318,{"majlis","jemputan","rsvp","katering"},0),3,9,11,10),FALSE)=0),"",VLOOKUP(IF(B318="Selepas majlis","Selepas",C318),Tetapan!$A$6:$N$10,CHOOSE(MATCH(F318,{"majlis","jemputan","rsvp","katering"},0),3,9,11,10),FALSE)+G318),""))</f>
        <v/>
      </c>
      <c r="J318" s="8">
        <f>IF(OR(D318="",M318&lt;&gt;1),"",IF(I318&lt;&gt;"",I318,H318))</f>
        <v/>
      </c>
      <c r="M318" s="9">
        <f>IF(D318="","",IFERROR(IF(VLOOKUP(C318,Tetapan!$A$6:$C$9,2,FALSE)="Ya",1,0),0))</f>
        <v/>
      </c>
      <c r="N318" s="9">
        <f>IF(D318="","",IF(COUNTIF(Majlis,C318)&lt;&gt;1,"Semak majlis",IF(M318&lt;&gt;1,"Majlis tidak aktif",IF(K318="Tidak berkaitan","Tidak berkaitan",IF(K318="Selesai","Selesai",IF(J318="","Isi tarikh",IF(NOT(ISNUMBER(J318)),"Semak tarikh",IF(J318&lt;TODAY(),"Lewat",IF(J318&lt;=TODAY()+7,"Dalam 7 hari","Mengikut jadual")))))))))</f>
        <v/>
      </c>
    </row>
    <row r="319" spans="8:14" ht="30" customHeight="1">
      <c r="H319" s="8">
        <f>IF(OR(D319="",F319="",F319="manual",M319&lt;&gt;1),"",IFERROR(IF(OR(VLOOKUP(IF(B319="Selepas majlis","Selepas",C319),Tetapan!$A$6:$N$10,CHOOSE(MATCH(F319,{"majlis","jemputan","rsvp","katering"},0),3,9,11,10),FALSE)="",VLOOKUP(IF(B319="Selepas majlis","Selepas",C319),Tetapan!$A$6:$N$10,CHOOSE(MATCH(F319,{"majlis","jemputan","rsvp","katering"},0),3,9,11,10),FALSE)=0),"",VLOOKUP(IF(B319="Selepas majlis","Selepas",C319),Tetapan!$A$6:$N$10,CHOOSE(MATCH(F319,{"majlis","jemputan","rsvp","katering"},0),3,9,11,10),FALSE)+G319),""))</f>
        <v/>
      </c>
      <c r="J319" s="8">
        <f>IF(OR(D319="",M319&lt;&gt;1),"",IF(I319&lt;&gt;"",I319,H319))</f>
        <v/>
      </c>
      <c r="M319" s="9">
        <f>IF(D319="","",IFERROR(IF(VLOOKUP(C319,Tetapan!$A$6:$C$9,2,FALSE)="Ya",1,0),0))</f>
        <v/>
      </c>
      <c r="N319" s="9">
        <f>IF(D319="","",IF(COUNTIF(Majlis,C319)&lt;&gt;1,"Semak majlis",IF(M319&lt;&gt;1,"Majlis tidak aktif",IF(K319="Tidak berkaitan","Tidak berkaitan",IF(K319="Selesai","Selesai",IF(J319="","Isi tarikh",IF(NOT(ISNUMBER(J319)),"Semak tarikh",IF(J319&lt;TODAY(),"Lewat",IF(J319&lt;=TODAY()+7,"Dalam 7 hari","Mengikut jadual")))))))))</f>
        <v/>
      </c>
    </row>
    <row r="320" spans="8:14" ht="30" customHeight="1">
      <c r="H320" s="8">
        <f>IF(OR(D320="",F320="",F320="manual",M320&lt;&gt;1),"",IFERROR(IF(OR(VLOOKUP(IF(B320="Selepas majlis","Selepas",C320),Tetapan!$A$6:$N$10,CHOOSE(MATCH(F320,{"majlis","jemputan","rsvp","katering"},0),3,9,11,10),FALSE)="",VLOOKUP(IF(B320="Selepas majlis","Selepas",C320),Tetapan!$A$6:$N$10,CHOOSE(MATCH(F320,{"majlis","jemputan","rsvp","katering"},0),3,9,11,10),FALSE)=0),"",VLOOKUP(IF(B320="Selepas majlis","Selepas",C320),Tetapan!$A$6:$N$10,CHOOSE(MATCH(F320,{"majlis","jemputan","rsvp","katering"},0),3,9,11,10),FALSE)+G320),""))</f>
        <v/>
      </c>
      <c r="J320" s="8">
        <f>IF(OR(D320="",M320&lt;&gt;1),"",IF(I320&lt;&gt;"",I320,H320))</f>
        <v/>
      </c>
      <c r="M320" s="9">
        <f>IF(D320="","",IFERROR(IF(VLOOKUP(C320,Tetapan!$A$6:$C$9,2,FALSE)="Ya",1,0),0))</f>
        <v/>
      </c>
      <c r="N320" s="9">
        <f>IF(D320="","",IF(COUNTIF(Majlis,C320)&lt;&gt;1,"Semak majlis",IF(M320&lt;&gt;1,"Majlis tidak aktif",IF(K320="Tidak berkaitan","Tidak berkaitan",IF(K320="Selesai","Selesai",IF(J320="","Isi tarikh",IF(NOT(ISNUMBER(J320)),"Semak tarikh",IF(J320&lt;TODAY(),"Lewat",IF(J320&lt;=TODAY()+7,"Dalam 7 hari","Mengikut jadual")))))))))</f>
        <v/>
      </c>
    </row>
    <row r="321" spans="8:14" ht="30" customHeight="1">
      <c r="H321" s="8">
        <f>IF(OR(D321="",F321="",F321="manual",M321&lt;&gt;1),"",IFERROR(IF(OR(VLOOKUP(IF(B321="Selepas majlis","Selepas",C321),Tetapan!$A$6:$N$10,CHOOSE(MATCH(F321,{"majlis","jemputan","rsvp","katering"},0),3,9,11,10),FALSE)="",VLOOKUP(IF(B321="Selepas majlis","Selepas",C321),Tetapan!$A$6:$N$10,CHOOSE(MATCH(F321,{"majlis","jemputan","rsvp","katering"},0),3,9,11,10),FALSE)=0),"",VLOOKUP(IF(B321="Selepas majlis","Selepas",C321),Tetapan!$A$6:$N$10,CHOOSE(MATCH(F321,{"majlis","jemputan","rsvp","katering"},0),3,9,11,10),FALSE)+G321),""))</f>
        <v/>
      </c>
      <c r="J321" s="8">
        <f>IF(OR(D321="",M321&lt;&gt;1),"",IF(I321&lt;&gt;"",I321,H321))</f>
        <v/>
      </c>
      <c r="M321" s="9">
        <f>IF(D321="","",IFERROR(IF(VLOOKUP(C321,Tetapan!$A$6:$C$9,2,FALSE)="Ya",1,0),0))</f>
        <v/>
      </c>
      <c r="N321" s="9">
        <f>IF(D321="","",IF(COUNTIF(Majlis,C321)&lt;&gt;1,"Semak majlis",IF(M321&lt;&gt;1,"Majlis tidak aktif",IF(K321="Tidak berkaitan","Tidak berkaitan",IF(K321="Selesai","Selesai",IF(J321="","Isi tarikh",IF(NOT(ISNUMBER(J321)),"Semak tarikh",IF(J321&lt;TODAY(),"Lewat",IF(J321&lt;=TODAY()+7,"Dalam 7 hari","Mengikut jadual")))))))))</f>
        <v/>
      </c>
    </row>
    <row r="322" spans="8:14" ht="30" customHeight="1">
      <c r="H322" s="8">
        <f>IF(OR(D322="",F322="",F322="manual",M322&lt;&gt;1),"",IFERROR(IF(OR(VLOOKUP(IF(B322="Selepas majlis","Selepas",C322),Tetapan!$A$6:$N$10,CHOOSE(MATCH(F322,{"majlis","jemputan","rsvp","katering"},0),3,9,11,10),FALSE)="",VLOOKUP(IF(B322="Selepas majlis","Selepas",C322),Tetapan!$A$6:$N$10,CHOOSE(MATCH(F322,{"majlis","jemputan","rsvp","katering"},0),3,9,11,10),FALSE)=0),"",VLOOKUP(IF(B322="Selepas majlis","Selepas",C322),Tetapan!$A$6:$N$10,CHOOSE(MATCH(F322,{"majlis","jemputan","rsvp","katering"},0),3,9,11,10),FALSE)+G322),""))</f>
        <v/>
      </c>
      <c r="J322" s="8">
        <f>IF(OR(D322="",M322&lt;&gt;1),"",IF(I322&lt;&gt;"",I322,H322))</f>
        <v/>
      </c>
      <c r="M322" s="9">
        <f>IF(D322="","",IFERROR(IF(VLOOKUP(C322,Tetapan!$A$6:$C$9,2,FALSE)="Ya",1,0),0))</f>
        <v/>
      </c>
      <c r="N322" s="9">
        <f>IF(D322="","",IF(COUNTIF(Majlis,C322)&lt;&gt;1,"Semak majlis",IF(M322&lt;&gt;1,"Majlis tidak aktif",IF(K322="Tidak berkaitan","Tidak berkaitan",IF(K322="Selesai","Selesai",IF(J322="","Isi tarikh",IF(NOT(ISNUMBER(J322)),"Semak tarikh",IF(J322&lt;TODAY(),"Lewat",IF(J322&lt;=TODAY()+7,"Dalam 7 hari","Mengikut jadual")))))))))</f>
        <v/>
      </c>
    </row>
    <row r="323" spans="8:14" ht="30" customHeight="1">
      <c r="H323" s="8">
        <f>IF(OR(D323="",F323="",F323="manual",M323&lt;&gt;1),"",IFERROR(IF(OR(VLOOKUP(IF(B323="Selepas majlis","Selepas",C323),Tetapan!$A$6:$N$10,CHOOSE(MATCH(F323,{"majlis","jemputan","rsvp","katering"},0),3,9,11,10),FALSE)="",VLOOKUP(IF(B323="Selepas majlis","Selepas",C323),Tetapan!$A$6:$N$10,CHOOSE(MATCH(F323,{"majlis","jemputan","rsvp","katering"},0),3,9,11,10),FALSE)=0),"",VLOOKUP(IF(B323="Selepas majlis","Selepas",C323),Tetapan!$A$6:$N$10,CHOOSE(MATCH(F323,{"majlis","jemputan","rsvp","katering"},0),3,9,11,10),FALSE)+G323),""))</f>
        <v/>
      </c>
      <c r="J323" s="8">
        <f>IF(OR(D323="",M323&lt;&gt;1),"",IF(I323&lt;&gt;"",I323,H323))</f>
        <v/>
      </c>
      <c r="M323" s="9">
        <f>IF(D323="","",IFERROR(IF(VLOOKUP(C323,Tetapan!$A$6:$C$9,2,FALSE)="Ya",1,0),0))</f>
        <v/>
      </c>
      <c r="N323" s="9">
        <f>IF(D323="","",IF(COUNTIF(Majlis,C323)&lt;&gt;1,"Semak majlis",IF(M323&lt;&gt;1,"Majlis tidak aktif",IF(K323="Tidak berkaitan","Tidak berkaitan",IF(K323="Selesai","Selesai",IF(J323="","Isi tarikh",IF(NOT(ISNUMBER(J323)),"Semak tarikh",IF(J323&lt;TODAY(),"Lewat",IF(J323&lt;=TODAY()+7,"Dalam 7 hari","Mengikut jadual")))))))))</f>
        <v/>
      </c>
    </row>
    <row r="324" spans="8:14" ht="30" customHeight="1">
      <c r="H324" s="8">
        <f>IF(OR(D324="",F324="",F324="manual",M324&lt;&gt;1),"",IFERROR(IF(OR(VLOOKUP(IF(B324="Selepas majlis","Selepas",C324),Tetapan!$A$6:$N$10,CHOOSE(MATCH(F324,{"majlis","jemputan","rsvp","katering"},0),3,9,11,10),FALSE)="",VLOOKUP(IF(B324="Selepas majlis","Selepas",C324),Tetapan!$A$6:$N$10,CHOOSE(MATCH(F324,{"majlis","jemputan","rsvp","katering"},0),3,9,11,10),FALSE)=0),"",VLOOKUP(IF(B324="Selepas majlis","Selepas",C324),Tetapan!$A$6:$N$10,CHOOSE(MATCH(F324,{"majlis","jemputan","rsvp","katering"},0),3,9,11,10),FALSE)+G324),""))</f>
        <v/>
      </c>
      <c r="J324" s="8">
        <f>IF(OR(D324="",M324&lt;&gt;1),"",IF(I324&lt;&gt;"",I324,H324))</f>
        <v/>
      </c>
      <c r="M324" s="9">
        <f>IF(D324="","",IFERROR(IF(VLOOKUP(C324,Tetapan!$A$6:$C$9,2,FALSE)="Ya",1,0),0))</f>
        <v/>
      </c>
      <c r="N324" s="9">
        <f>IF(D324="","",IF(COUNTIF(Majlis,C324)&lt;&gt;1,"Semak majlis",IF(M324&lt;&gt;1,"Majlis tidak aktif",IF(K324="Tidak berkaitan","Tidak berkaitan",IF(K324="Selesai","Selesai",IF(J324="","Isi tarikh",IF(NOT(ISNUMBER(J324)),"Semak tarikh",IF(J324&lt;TODAY(),"Lewat",IF(J324&lt;=TODAY()+7,"Dalam 7 hari","Mengikut jadual")))))))))</f>
        <v/>
      </c>
    </row>
    <row r="325" spans="8:14" ht="30" customHeight="1">
      <c r="H325" s="8">
        <f>IF(OR(D325="",F325="",F325="manual",M325&lt;&gt;1),"",IFERROR(IF(OR(VLOOKUP(IF(B325="Selepas majlis","Selepas",C325),Tetapan!$A$6:$N$10,CHOOSE(MATCH(F325,{"majlis","jemputan","rsvp","katering"},0),3,9,11,10),FALSE)="",VLOOKUP(IF(B325="Selepas majlis","Selepas",C325),Tetapan!$A$6:$N$10,CHOOSE(MATCH(F325,{"majlis","jemputan","rsvp","katering"},0),3,9,11,10),FALSE)=0),"",VLOOKUP(IF(B325="Selepas majlis","Selepas",C325),Tetapan!$A$6:$N$10,CHOOSE(MATCH(F325,{"majlis","jemputan","rsvp","katering"},0),3,9,11,10),FALSE)+G325),""))</f>
        <v/>
      </c>
      <c r="J325" s="8">
        <f>IF(OR(D325="",M325&lt;&gt;1),"",IF(I325&lt;&gt;"",I325,H325))</f>
        <v/>
      </c>
      <c r="M325" s="9">
        <f>IF(D325="","",IFERROR(IF(VLOOKUP(C325,Tetapan!$A$6:$C$9,2,FALSE)="Ya",1,0),0))</f>
        <v/>
      </c>
      <c r="N325" s="9">
        <f>IF(D325="","",IF(COUNTIF(Majlis,C325)&lt;&gt;1,"Semak majlis",IF(M325&lt;&gt;1,"Majlis tidak aktif",IF(K325="Tidak berkaitan","Tidak berkaitan",IF(K325="Selesai","Selesai",IF(J325="","Isi tarikh",IF(NOT(ISNUMBER(J325)),"Semak tarikh",IF(J325&lt;TODAY(),"Lewat",IF(J325&lt;=TODAY()+7,"Dalam 7 hari","Mengikut jadual")))))))))</f>
        <v/>
      </c>
    </row>
    <row r="326" spans="8:14" ht="30" customHeight="1">
      <c r="H326" s="8">
        <f>IF(OR(D326="",F326="",F326="manual",M326&lt;&gt;1),"",IFERROR(IF(OR(VLOOKUP(IF(B326="Selepas majlis","Selepas",C326),Tetapan!$A$6:$N$10,CHOOSE(MATCH(F326,{"majlis","jemputan","rsvp","katering"},0),3,9,11,10),FALSE)="",VLOOKUP(IF(B326="Selepas majlis","Selepas",C326),Tetapan!$A$6:$N$10,CHOOSE(MATCH(F326,{"majlis","jemputan","rsvp","katering"},0),3,9,11,10),FALSE)=0),"",VLOOKUP(IF(B326="Selepas majlis","Selepas",C326),Tetapan!$A$6:$N$10,CHOOSE(MATCH(F326,{"majlis","jemputan","rsvp","katering"},0),3,9,11,10),FALSE)+G326),""))</f>
        <v/>
      </c>
      <c r="J326" s="8">
        <f>IF(OR(D326="",M326&lt;&gt;1),"",IF(I326&lt;&gt;"",I326,H326))</f>
        <v/>
      </c>
      <c r="M326" s="9">
        <f>IF(D326="","",IFERROR(IF(VLOOKUP(C326,Tetapan!$A$6:$C$9,2,FALSE)="Ya",1,0),0))</f>
        <v/>
      </c>
      <c r="N326" s="9">
        <f>IF(D326="","",IF(COUNTIF(Majlis,C326)&lt;&gt;1,"Semak majlis",IF(M326&lt;&gt;1,"Majlis tidak aktif",IF(K326="Tidak berkaitan","Tidak berkaitan",IF(K326="Selesai","Selesai",IF(J326="","Isi tarikh",IF(NOT(ISNUMBER(J326)),"Semak tarikh",IF(J326&lt;TODAY(),"Lewat",IF(J326&lt;=TODAY()+7,"Dalam 7 hari","Mengikut jadual")))))))))</f>
        <v/>
      </c>
    </row>
    <row r="327" spans="8:14" ht="30" customHeight="1">
      <c r="H327" s="8">
        <f>IF(OR(D327="",F327="",F327="manual",M327&lt;&gt;1),"",IFERROR(IF(OR(VLOOKUP(IF(B327="Selepas majlis","Selepas",C327),Tetapan!$A$6:$N$10,CHOOSE(MATCH(F327,{"majlis","jemputan","rsvp","katering"},0),3,9,11,10),FALSE)="",VLOOKUP(IF(B327="Selepas majlis","Selepas",C327),Tetapan!$A$6:$N$10,CHOOSE(MATCH(F327,{"majlis","jemputan","rsvp","katering"},0),3,9,11,10),FALSE)=0),"",VLOOKUP(IF(B327="Selepas majlis","Selepas",C327),Tetapan!$A$6:$N$10,CHOOSE(MATCH(F327,{"majlis","jemputan","rsvp","katering"},0),3,9,11,10),FALSE)+G327),""))</f>
        <v/>
      </c>
      <c r="J327" s="8">
        <f>IF(OR(D327="",M327&lt;&gt;1),"",IF(I327&lt;&gt;"",I327,H327))</f>
        <v/>
      </c>
      <c r="M327" s="9">
        <f>IF(D327="","",IFERROR(IF(VLOOKUP(C327,Tetapan!$A$6:$C$9,2,FALSE)="Ya",1,0),0))</f>
        <v/>
      </c>
      <c r="N327" s="9">
        <f>IF(D327="","",IF(COUNTIF(Majlis,C327)&lt;&gt;1,"Semak majlis",IF(M327&lt;&gt;1,"Majlis tidak aktif",IF(K327="Tidak berkaitan","Tidak berkaitan",IF(K327="Selesai","Selesai",IF(J327="","Isi tarikh",IF(NOT(ISNUMBER(J327)),"Semak tarikh",IF(J327&lt;TODAY(),"Lewat",IF(J327&lt;=TODAY()+7,"Dalam 7 hari","Mengikut jadual")))))))))</f>
        <v/>
      </c>
    </row>
    <row r="328" spans="8:14" ht="30" customHeight="1">
      <c r="H328" s="8">
        <f>IF(OR(D328="",F328="",F328="manual",M328&lt;&gt;1),"",IFERROR(IF(OR(VLOOKUP(IF(B328="Selepas majlis","Selepas",C328),Tetapan!$A$6:$N$10,CHOOSE(MATCH(F328,{"majlis","jemputan","rsvp","katering"},0),3,9,11,10),FALSE)="",VLOOKUP(IF(B328="Selepas majlis","Selepas",C328),Tetapan!$A$6:$N$10,CHOOSE(MATCH(F328,{"majlis","jemputan","rsvp","katering"},0),3,9,11,10),FALSE)=0),"",VLOOKUP(IF(B328="Selepas majlis","Selepas",C328),Tetapan!$A$6:$N$10,CHOOSE(MATCH(F328,{"majlis","jemputan","rsvp","katering"},0),3,9,11,10),FALSE)+G328),""))</f>
        <v/>
      </c>
      <c r="J328" s="8">
        <f>IF(OR(D328="",M328&lt;&gt;1),"",IF(I328&lt;&gt;"",I328,H328))</f>
        <v/>
      </c>
      <c r="M328" s="9">
        <f>IF(D328="","",IFERROR(IF(VLOOKUP(C328,Tetapan!$A$6:$C$9,2,FALSE)="Ya",1,0),0))</f>
        <v/>
      </c>
      <c r="N328" s="9">
        <f>IF(D328="","",IF(COUNTIF(Majlis,C328)&lt;&gt;1,"Semak majlis",IF(M328&lt;&gt;1,"Majlis tidak aktif",IF(K328="Tidak berkaitan","Tidak berkaitan",IF(K328="Selesai","Selesai",IF(J328="","Isi tarikh",IF(NOT(ISNUMBER(J328)),"Semak tarikh",IF(J328&lt;TODAY(),"Lewat",IF(J328&lt;=TODAY()+7,"Dalam 7 hari","Mengikut jadual")))))))))</f>
        <v/>
      </c>
    </row>
    <row r="329" spans="8:14" ht="30" customHeight="1">
      <c r="H329" s="8">
        <f>IF(OR(D329="",F329="",F329="manual",M329&lt;&gt;1),"",IFERROR(IF(OR(VLOOKUP(IF(B329="Selepas majlis","Selepas",C329),Tetapan!$A$6:$N$10,CHOOSE(MATCH(F329,{"majlis","jemputan","rsvp","katering"},0),3,9,11,10),FALSE)="",VLOOKUP(IF(B329="Selepas majlis","Selepas",C329),Tetapan!$A$6:$N$10,CHOOSE(MATCH(F329,{"majlis","jemputan","rsvp","katering"},0),3,9,11,10),FALSE)=0),"",VLOOKUP(IF(B329="Selepas majlis","Selepas",C329),Tetapan!$A$6:$N$10,CHOOSE(MATCH(F329,{"majlis","jemputan","rsvp","katering"},0),3,9,11,10),FALSE)+G329),""))</f>
        <v/>
      </c>
      <c r="J329" s="8">
        <f>IF(OR(D329="",M329&lt;&gt;1),"",IF(I329&lt;&gt;"",I329,H329))</f>
        <v/>
      </c>
      <c r="M329" s="9">
        <f>IF(D329="","",IFERROR(IF(VLOOKUP(C329,Tetapan!$A$6:$C$9,2,FALSE)="Ya",1,0),0))</f>
        <v/>
      </c>
      <c r="N329" s="9">
        <f>IF(D329="","",IF(COUNTIF(Majlis,C329)&lt;&gt;1,"Semak majlis",IF(M329&lt;&gt;1,"Majlis tidak aktif",IF(K329="Tidak berkaitan","Tidak berkaitan",IF(K329="Selesai","Selesai",IF(J329="","Isi tarikh",IF(NOT(ISNUMBER(J329)),"Semak tarikh",IF(J329&lt;TODAY(),"Lewat",IF(J329&lt;=TODAY()+7,"Dalam 7 hari","Mengikut jadual")))))))))</f>
        <v/>
      </c>
    </row>
    <row r="330" spans="8:14" ht="30" customHeight="1">
      <c r="H330" s="8">
        <f>IF(OR(D330="",F330="",F330="manual",M330&lt;&gt;1),"",IFERROR(IF(OR(VLOOKUP(IF(B330="Selepas majlis","Selepas",C330),Tetapan!$A$6:$N$10,CHOOSE(MATCH(F330,{"majlis","jemputan","rsvp","katering"},0),3,9,11,10),FALSE)="",VLOOKUP(IF(B330="Selepas majlis","Selepas",C330),Tetapan!$A$6:$N$10,CHOOSE(MATCH(F330,{"majlis","jemputan","rsvp","katering"},0),3,9,11,10),FALSE)=0),"",VLOOKUP(IF(B330="Selepas majlis","Selepas",C330),Tetapan!$A$6:$N$10,CHOOSE(MATCH(F330,{"majlis","jemputan","rsvp","katering"},0),3,9,11,10),FALSE)+G330),""))</f>
        <v/>
      </c>
      <c r="J330" s="8">
        <f>IF(OR(D330="",M330&lt;&gt;1),"",IF(I330&lt;&gt;"",I330,H330))</f>
        <v/>
      </c>
      <c r="M330" s="9">
        <f>IF(D330="","",IFERROR(IF(VLOOKUP(C330,Tetapan!$A$6:$C$9,2,FALSE)="Ya",1,0),0))</f>
        <v/>
      </c>
      <c r="N330" s="9">
        <f>IF(D330="","",IF(COUNTIF(Majlis,C330)&lt;&gt;1,"Semak majlis",IF(M330&lt;&gt;1,"Majlis tidak aktif",IF(K330="Tidak berkaitan","Tidak berkaitan",IF(K330="Selesai","Selesai",IF(J330="","Isi tarikh",IF(NOT(ISNUMBER(J330)),"Semak tarikh",IF(J330&lt;TODAY(),"Lewat",IF(J330&lt;=TODAY()+7,"Dalam 7 hari","Mengikut jadual")))))))))</f>
        <v/>
      </c>
    </row>
    <row r="331" spans="8:14" ht="30" customHeight="1">
      <c r="H331" s="8">
        <f>IF(OR(D331="",F331="",F331="manual",M331&lt;&gt;1),"",IFERROR(IF(OR(VLOOKUP(IF(B331="Selepas majlis","Selepas",C331),Tetapan!$A$6:$N$10,CHOOSE(MATCH(F331,{"majlis","jemputan","rsvp","katering"},0),3,9,11,10),FALSE)="",VLOOKUP(IF(B331="Selepas majlis","Selepas",C331),Tetapan!$A$6:$N$10,CHOOSE(MATCH(F331,{"majlis","jemputan","rsvp","katering"},0),3,9,11,10),FALSE)=0),"",VLOOKUP(IF(B331="Selepas majlis","Selepas",C331),Tetapan!$A$6:$N$10,CHOOSE(MATCH(F331,{"majlis","jemputan","rsvp","katering"},0),3,9,11,10),FALSE)+G331),""))</f>
        <v/>
      </c>
      <c r="J331" s="8">
        <f>IF(OR(D331="",M331&lt;&gt;1),"",IF(I331&lt;&gt;"",I331,H331))</f>
        <v/>
      </c>
      <c r="M331" s="9">
        <f>IF(D331="","",IFERROR(IF(VLOOKUP(C331,Tetapan!$A$6:$C$9,2,FALSE)="Ya",1,0),0))</f>
        <v/>
      </c>
      <c r="N331" s="9">
        <f>IF(D331="","",IF(COUNTIF(Majlis,C331)&lt;&gt;1,"Semak majlis",IF(M331&lt;&gt;1,"Majlis tidak aktif",IF(K331="Tidak berkaitan","Tidak berkaitan",IF(K331="Selesai","Selesai",IF(J331="","Isi tarikh",IF(NOT(ISNUMBER(J331)),"Semak tarikh",IF(J331&lt;TODAY(),"Lewat",IF(J331&lt;=TODAY()+7,"Dalam 7 hari","Mengikut jadual")))))))))</f>
        <v/>
      </c>
    </row>
    <row r="332" spans="8:14" ht="30" customHeight="1">
      <c r="H332" s="8">
        <f>IF(OR(D332="",F332="",F332="manual",M332&lt;&gt;1),"",IFERROR(IF(OR(VLOOKUP(IF(B332="Selepas majlis","Selepas",C332),Tetapan!$A$6:$N$10,CHOOSE(MATCH(F332,{"majlis","jemputan","rsvp","katering"},0),3,9,11,10),FALSE)="",VLOOKUP(IF(B332="Selepas majlis","Selepas",C332),Tetapan!$A$6:$N$10,CHOOSE(MATCH(F332,{"majlis","jemputan","rsvp","katering"},0),3,9,11,10),FALSE)=0),"",VLOOKUP(IF(B332="Selepas majlis","Selepas",C332),Tetapan!$A$6:$N$10,CHOOSE(MATCH(F332,{"majlis","jemputan","rsvp","katering"},0),3,9,11,10),FALSE)+G332),""))</f>
        <v/>
      </c>
      <c r="J332" s="8">
        <f>IF(OR(D332="",M332&lt;&gt;1),"",IF(I332&lt;&gt;"",I332,H332))</f>
        <v/>
      </c>
      <c r="M332" s="9">
        <f>IF(D332="","",IFERROR(IF(VLOOKUP(C332,Tetapan!$A$6:$C$9,2,FALSE)="Ya",1,0),0))</f>
        <v/>
      </c>
      <c r="N332" s="9">
        <f>IF(D332="","",IF(COUNTIF(Majlis,C332)&lt;&gt;1,"Semak majlis",IF(M332&lt;&gt;1,"Majlis tidak aktif",IF(K332="Tidak berkaitan","Tidak berkaitan",IF(K332="Selesai","Selesai",IF(J332="","Isi tarikh",IF(NOT(ISNUMBER(J332)),"Semak tarikh",IF(J332&lt;TODAY(),"Lewat",IF(J332&lt;=TODAY()+7,"Dalam 7 hari","Mengikut jadual")))))))))</f>
        <v/>
      </c>
    </row>
    <row r="333" spans="8:14" ht="30" customHeight="1">
      <c r="H333" s="8">
        <f>IF(OR(D333="",F333="",F333="manual",M333&lt;&gt;1),"",IFERROR(IF(OR(VLOOKUP(IF(B333="Selepas majlis","Selepas",C333),Tetapan!$A$6:$N$10,CHOOSE(MATCH(F333,{"majlis","jemputan","rsvp","katering"},0),3,9,11,10),FALSE)="",VLOOKUP(IF(B333="Selepas majlis","Selepas",C333),Tetapan!$A$6:$N$10,CHOOSE(MATCH(F333,{"majlis","jemputan","rsvp","katering"},0),3,9,11,10),FALSE)=0),"",VLOOKUP(IF(B333="Selepas majlis","Selepas",C333),Tetapan!$A$6:$N$10,CHOOSE(MATCH(F333,{"majlis","jemputan","rsvp","katering"},0),3,9,11,10),FALSE)+G333),""))</f>
        <v/>
      </c>
      <c r="J333" s="8">
        <f>IF(OR(D333="",M333&lt;&gt;1),"",IF(I333&lt;&gt;"",I333,H333))</f>
        <v/>
      </c>
      <c r="M333" s="9">
        <f>IF(D333="","",IFERROR(IF(VLOOKUP(C333,Tetapan!$A$6:$C$9,2,FALSE)="Ya",1,0),0))</f>
        <v/>
      </c>
      <c r="N333" s="9">
        <f>IF(D333="","",IF(COUNTIF(Majlis,C333)&lt;&gt;1,"Semak majlis",IF(M333&lt;&gt;1,"Majlis tidak aktif",IF(K333="Tidak berkaitan","Tidak berkaitan",IF(K333="Selesai","Selesai",IF(J333="","Isi tarikh",IF(NOT(ISNUMBER(J333)),"Semak tarikh",IF(J333&lt;TODAY(),"Lewat",IF(J333&lt;=TODAY()+7,"Dalam 7 hari","Mengikut jadual")))))))))</f>
        <v/>
      </c>
    </row>
    <row r="334" spans="8:14" ht="30" customHeight="1">
      <c r="H334" s="8">
        <f>IF(OR(D334="",F334="",F334="manual",M334&lt;&gt;1),"",IFERROR(IF(OR(VLOOKUP(IF(B334="Selepas majlis","Selepas",C334),Tetapan!$A$6:$N$10,CHOOSE(MATCH(F334,{"majlis","jemputan","rsvp","katering"},0),3,9,11,10),FALSE)="",VLOOKUP(IF(B334="Selepas majlis","Selepas",C334),Tetapan!$A$6:$N$10,CHOOSE(MATCH(F334,{"majlis","jemputan","rsvp","katering"},0),3,9,11,10),FALSE)=0),"",VLOOKUP(IF(B334="Selepas majlis","Selepas",C334),Tetapan!$A$6:$N$10,CHOOSE(MATCH(F334,{"majlis","jemputan","rsvp","katering"},0),3,9,11,10),FALSE)+G334),""))</f>
        <v/>
      </c>
      <c r="J334" s="8">
        <f>IF(OR(D334="",M334&lt;&gt;1),"",IF(I334&lt;&gt;"",I334,H334))</f>
        <v/>
      </c>
      <c r="M334" s="9">
        <f>IF(D334="","",IFERROR(IF(VLOOKUP(C334,Tetapan!$A$6:$C$9,2,FALSE)="Ya",1,0),0))</f>
        <v/>
      </c>
      <c r="N334" s="9">
        <f>IF(D334="","",IF(COUNTIF(Majlis,C334)&lt;&gt;1,"Semak majlis",IF(M334&lt;&gt;1,"Majlis tidak aktif",IF(K334="Tidak berkaitan","Tidak berkaitan",IF(K334="Selesai","Selesai",IF(J334="","Isi tarikh",IF(NOT(ISNUMBER(J334)),"Semak tarikh",IF(J334&lt;TODAY(),"Lewat",IF(J334&lt;=TODAY()+7,"Dalam 7 hari","Mengikut jadual")))))))))</f>
        <v/>
      </c>
    </row>
    <row r="335" spans="8:14" ht="30" customHeight="1">
      <c r="H335" s="8">
        <f>IF(OR(D335="",F335="",F335="manual",M335&lt;&gt;1),"",IFERROR(IF(OR(VLOOKUP(IF(B335="Selepas majlis","Selepas",C335),Tetapan!$A$6:$N$10,CHOOSE(MATCH(F335,{"majlis","jemputan","rsvp","katering"},0),3,9,11,10),FALSE)="",VLOOKUP(IF(B335="Selepas majlis","Selepas",C335),Tetapan!$A$6:$N$10,CHOOSE(MATCH(F335,{"majlis","jemputan","rsvp","katering"},0),3,9,11,10),FALSE)=0),"",VLOOKUP(IF(B335="Selepas majlis","Selepas",C335),Tetapan!$A$6:$N$10,CHOOSE(MATCH(F335,{"majlis","jemputan","rsvp","katering"},0),3,9,11,10),FALSE)+G335),""))</f>
        <v/>
      </c>
      <c r="J335" s="8">
        <f>IF(OR(D335="",M335&lt;&gt;1),"",IF(I335&lt;&gt;"",I335,H335))</f>
        <v/>
      </c>
      <c r="M335" s="9">
        <f>IF(D335="","",IFERROR(IF(VLOOKUP(C335,Tetapan!$A$6:$C$9,2,FALSE)="Ya",1,0),0))</f>
        <v/>
      </c>
      <c r="N335" s="9">
        <f>IF(D335="","",IF(COUNTIF(Majlis,C335)&lt;&gt;1,"Semak majlis",IF(M335&lt;&gt;1,"Majlis tidak aktif",IF(K335="Tidak berkaitan","Tidak berkaitan",IF(K335="Selesai","Selesai",IF(J335="","Isi tarikh",IF(NOT(ISNUMBER(J335)),"Semak tarikh",IF(J335&lt;TODAY(),"Lewat",IF(J335&lt;=TODAY()+7,"Dalam 7 hari","Mengikut jadual")))))))))</f>
        <v/>
      </c>
    </row>
    <row r="336" spans="8:14" ht="30" customHeight="1">
      <c r="H336" s="8">
        <f>IF(OR(D336="",F336="",F336="manual",M336&lt;&gt;1),"",IFERROR(IF(OR(VLOOKUP(IF(B336="Selepas majlis","Selepas",C336),Tetapan!$A$6:$N$10,CHOOSE(MATCH(F336,{"majlis","jemputan","rsvp","katering"},0),3,9,11,10),FALSE)="",VLOOKUP(IF(B336="Selepas majlis","Selepas",C336),Tetapan!$A$6:$N$10,CHOOSE(MATCH(F336,{"majlis","jemputan","rsvp","katering"},0),3,9,11,10),FALSE)=0),"",VLOOKUP(IF(B336="Selepas majlis","Selepas",C336),Tetapan!$A$6:$N$10,CHOOSE(MATCH(F336,{"majlis","jemputan","rsvp","katering"},0),3,9,11,10),FALSE)+G336),""))</f>
        <v/>
      </c>
      <c r="J336" s="8">
        <f>IF(OR(D336="",M336&lt;&gt;1),"",IF(I336&lt;&gt;"",I336,H336))</f>
        <v/>
      </c>
      <c r="M336" s="9">
        <f>IF(D336="","",IFERROR(IF(VLOOKUP(C336,Tetapan!$A$6:$C$9,2,FALSE)="Ya",1,0),0))</f>
        <v/>
      </c>
      <c r="N336" s="9">
        <f>IF(D336="","",IF(COUNTIF(Majlis,C336)&lt;&gt;1,"Semak majlis",IF(M336&lt;&gt;1,"Majlis tidak aktif",IF(K336="Tidak berkaitan","Tidak berkaitan",IF(K336="Selesai","Selesai",IF(J336="","Isi tarikh",IF(NOT(ISNUMBER(J336)),"Semak tarikh",IF(J336&lt;TODAY(),"Lewat",IF(J336&lt;=TODAY()+7,"Dalam 7 hari","Mengikut jadual")))))))))</f>
        <v/>
      </c>
    </row>
    <row r="337" spans="8:14" ht="30" customHeight="1">
      <c r="H337" s="8">
        <f>IF(OR(D337="",F337="",F337="manual",M337&lt;&gt;1),"",IFERROR(IF(OR(VLOOKUP(IF(B337="Selepas majlis","Selepas",C337),Tetapan!$A$6:$N$10,CHOOSE(MATCH(F337,{"majlis","jemputan","rsvp","katering"},0),3,9,11,10),FALSE)="",VLOOKUP(IF(B337="Selepas majlis","Selepas",C337),Tetapan!$A$6:$N$10,CHOOSE(MATCH(F337,{"majlis","jemputan","rsvp","katering"},0),3,9,11,10),FALSE)=0),"",VLOOKUP(IF(B337="Selepas majlis","Selepas",C337),Tetapan!$A$6:$N$10,CHOOSE(MATCH(F337,{"majlis","jemputan","rsvp","katering"},0),3,9,11,10),FALSE)+G337),""))</f>
        <v/>
      </c>
      <c r="J337" s="8">
        <f>IF(OR(D337="",M337&lt;&gt;1),"",IF(I337&lt;&gt;"",I337,H337))</f>
        <v/>
      </c>
      <c r="M337" s="9">
        <f>IF(D337="","",IFERROR(IF(VLOOKUP(C337,Tetapan!$A$6:$C$9,2,FALSE)="Ya",1,0),0))</f>
        <v/>
      </c>
      <c r="N337" s="9">
        <f>IF(D337="","",IF(COUNTIF(Majlis,C337)&lt;&gt;1,"Semak majlis",IF(M337&lt;&gt;1,"Majlis tidak aktif",IF(K337="Tidak berkaitan","Tidak berkaitan",IF(K337="Selesai","Selesai",IF(J337="","Isi tarikh",IF(NOT(ISNUMBER(J337)),"Semak tarikh",IF(J337&lt;TODAY(),"Lewat",IF(J337&lt;=TODAY()+7,"Dalam 7 hari","Mengikut jadual")))))))))</f>
        <v/>
      </c>
    </row>
    <row r="338" spans="8:14" ht="30" customHeight="1">
      <c r="H338" s="8">
        <f>IF(OR(D338="",F338="",F338="manual",M338&lt;&gt;1),"",IFERROR(IF(OR(VLOOKUP(IF(B338="Selepas majlis","Selepas",C338),Tetapan!$A$6:$N$10,CHOOSE(MATCH(F338,{"majlis","jemputan","rsvp","katering"},0),3,9,11,10),FALSE)="",VLOOKUP(IF(B338="Selepas majlis","Selepas",C338),Tetapan!$A$6:$N$10,CHOOSE(MATCH(F338,{"majlis","jemputan","rsvp","katering"},0),3,9,11,10),FALSE)=0),"",VLOOKUP(IF(B338="Selepas majlis","Selepas",C338),Tetapan!$A$6:$N$10,CHOOSE(MATCH(F338,{"majlis","jemputan","rsvp","katering"},0),3,9,11,10),FALSE)+G338),""))</f>
        <v/>
      </c>
      <c r="J338" s="8">
        <f>IF(OR(D338="",M338&lt;&gt;1),"",IF(I338&lt;&gt;"",I338,H338))</f>
        <v/>
      </c>
      <c r="M338" s="9">
        <f>IF(D338="","",IFERROR(IF(VLOOKUP(C338,Tetapan!$A$6:$C$9,2,FALSE)="Ya",1,0),0))</f>
        <v/>
      </c>
      <c r="N338" s="9">
        <f>IF(D338="","",IF(COUNTIF(Majlis,C338)&lt;&gt;1,"Semak majlis",IF(M338&lt;&gt;1,"Majlis tidak aktif",IF(K338="Tidak berkaitan","Tidak berkaitan",IF(K338="Selesai","Selesai",IF(J338="","Isi tarikh",IF(NOT(ISNUMBER(J338)),"Semak tarikh",IF(J338&lt;TODAY(),"Lewat",IF(J338&lt;=TODAY()+7,"Dalam 7 hari","Mengikut jadual")))))))))</f>
        <v/>
      </c>
    </row>
    <row r="339" spans="8:14" ht="30" customHeight="1">
      <c r="H339" s="8">
        <f>IF(OR(D339="",F339="",F339="manual",M339&lt;&gt;1),"",IFERROR(IF(OR(VLOOKUP(IF(B339="Selepas majlis","Selepas",C339),Tetapan!$A$6:$N$10,CHOOSE(MATCH(F339,{"majlis","jemputan","rsvp","katering"},0),3,9,11,10),FALSE)="",VLOOKUP(IF(B339="Selepas majlis","Selepas",C339),Tetapan!$A$6:$N$10,CHOOSE(MATCH(F339,{"majlis","jemputan","rsvp","katering"},0),3,9,11,10),FALSE)=0),"",VLOOKUP(IF(B339="Selepas majlis","Selepas",C339),Tetapan!$A$6:$N$10,CHOOSE(MATCH(F339,{"majlis","jemputan","rsvp","katering"},0),3,9,11,10),FALSE)+G339),""))</f>
        <v/>
      </c>
      <c r="J339" s="8">
        <f>IF(OR(D339="",M339&lt;&gt;1),"",IF(I339&lt;&gt;"",I339,H339))</f>
        <v/>
      </c>
      <c r="M339" s="9">
        <f>IF(D339="","",IFERROR(IF(VLOOKUP(C339,Tetapan!$A$6:$C$9,2,FALSE)="Ya",1,0),0))</f>
        <v/>
      </c>
      <c r="N339" s="9">
        <f>IF(D339="","",IF(COUNTIF(Majlis,C339)&lt;&gt;1,"Semak majlis",IF(M339&lt;&gt;1,"Majlis tidak aktif",IF(K339="Tidak berkaitan","Tidak berkaitan",IF(K339="Selesai","Selesai",IF(J339="","Isi tarikh",IF(NOT(ISNUMBER(J339)),"Semak tarikh",IF(J339&lt;TODAY(),"Lewat",IF(J339&lt;=TODAY()+7,"Dalam 7 hari","Mengikut jadual")))))))))</f>
        <v/>
      </c>
    </row>
    <row r="340" spans="8:14" ht="30" customHeight="1">
      <c r="H340" s="8">
        <f>IF(OR(D340="",F340="",F340="manual",M340&lt;&gt;1),"",IFERROR(IF(OR(VLOOKUP(IF(B340="Selepas majlis","Selepas",C340),Tetapan!$A$6:$N$10,CHOOSE(MATCH(F340,{"majlis","jemputan","rsvp","katering"},0),3,9,11,10),FALSE)="",VLOOKUP(IF(B340="Selepas majlis","Selepas",C340),Tetapan!$A$6:$N$10,CHOOSE(MATCH(F340,{"majlis","jemputan","rsvp","katering"},0),3,9,11,10),FALSE)=0),"",VLOOKUP(IF(B340="Selepas majlis","Selepas",C340),Tetapan!$A$6:$N$10,CHOOSE(MATCH(F340,{"majlis","jemputan","rsvp","katering"},0),3,9,11,10),FALSE)+G340),""))</f>
        <v/>
      </c>
      <c r="J340" s="8">
        <f>IF(OR(D340="",M340&lt;&gt;1),"",IF(I340&lt;&gt;"",I340,H340))</f>
        <v/>
      </c>
      <c r="M340" s="9">
        <f>IF(D340="","",IFERROR(IF(VLOOKUP(C340,Tetapan!$A$6:$C$9,2,FALSE)="Ya",1,0),0))</f>
        <v/>
      </c>
      <c r="N340" s="9">
        <f>IF(D340="","",IF(COUNTIF(Majlis,C340)&lt;&gt;1,"Semak majlis",IF(M340&lt;&gt;1,"Majlis tidak aktif",IF(K340="Tidak berkaitan","Tidak berkaitan",IF(K340="Selesai","Selesai",IF(J340="","Isi tarikh",IF(NOT(ISNUMBER(J340)),"Semak tarikh",IF(J340&lt;TODAY(),"Lewat",IF(J340&lt;=TODAY()+7,"Dalam 7 hari","Mengikut jadual")))))))))</f>
        <v/>
      </c>
    </row>
    <row r="341" spans="8:14" ht="30" customHeight="1">
      <c r="H341" s="8">
        <f>IF(OR(D341="",F341="",F341="manual",M341&lt;&gt;1),"",IFERROR(IF(OR(VLOOKUP(IF(B341="Selepas majlis","Selepas",C341),Tetapan!$A$6:$N$10,CHOOSE(MATCH(F341,{"majlis","jemputan","rsvp","katering"},0),3,9,11,10),FALSE)="",VLOOKUP(IF(B341="Selepas majlis","Selepas",C341),Tetapan!$A$6:$N$10,CHOOSE(MATCH(F341,{"majlis","jemputan","rsvp","katering"},0),3,9,11,10),FALSE)=0),"",VLOOKUP(IF(B341="Selepas majlis","Selepas",C341),Tetapan!$A$6:$N$10,CHOOSE(MATCH(F341,{"majlis","jemputan","rsvp","katering"},0),3,9,11,10),FALSE)+G341),""))</f>
        <v/>
      </c>
      <c r="J341" s="8">
        <f>IF(OR(D341="",M341&lt;&gt;1),"",IF(I341&lt;&gt;"",I341,H341))</f>
        <v/>
      </c>
      <c r="M341" s="9">
        <f>IF(D341="","",IFERROR(IF(VLOOKUP(C341,Tetapan!$A$6:$C$9,2,FALSE)="Ya",1,0),0))</f>
        <v/>
      </c>
      <c r="N341" s="9">
        <f>IF(D341="","",IF(COUNTIF(Majlis,C341)&lt;&gt;1,"Semak majlis",IF(M341&lt;&gt;1,"Majlis tidak aktif",IF(K341="Tidak berkaitan","Tidak berkaitan",IF(K341="Selesai","Selesai",IF(J341="","Isi tarikh",IF(NOT(ISNUMBER(J341)),"Semak tarikh",IF(J341&lt;TODAY(),"Lewat",IF(J341&lt;=TODAY()+7,"Dalam 7 hari","Mengikut jadual")))))))))</f>
        <v/>
      </c>
    </row>
    <row r="342" spans="8:14" ht="30" customHeight="1">
      <c r="H342" s="8">
        <f>IF(OR(D342="",F342="",F342="manual",M342&lt;&gt;1),"",IFERROR(IF(OR(VLOOKUP(IF(B342="Selepas majlis","Selepas",C342),Tetapan!$A$6:$N$10,CHOOSE(MATCH(F342,{"majlis","jemputan","rsvp","katering"},0),3,9,11,10),FALSE)="",VLOOKUP(IF(B342="Selepas majlis","Selepas",C342),Tetapan!$A$6:$N$10,CHOOSE(MATCH(F342,{"majlis","jemputan","rsvp","katering"},0),3,9,11,10),FALSE)=0),"",VLOOKUP(IF(B342="Selepas majlis","Selepas",C342),Tetapan!$A$6:$N$10,CHOOSE(MATCH(F342,{"majlis","jemputan","rsvp","katering"},0),3,9,11,10),FALSE)+G342),""))</f>
        <v/>
      </c>
      <c r="J342" s="8">
        <f>IF(OR(D342="",M342&lt;&gt;1),"",IF(I342&lt;&gt;"",I342,H342))</f>
        <v/>
      </c>
      <c r="M342" s="9">
        <f>IF(D342="","",IFERROR(IF(VLOOKUP(C342,Tetapan!$A$6:$C$9,2,FALSE)="Ya",1,0),0))</f>
        <v/>
      </c>
      <c r="N342" s="9">
        <f>IF(D342="","",IF(COUNTIF(Majlis,C342)&lt;&gt;1,"Semak majlis",IF(M342&lt;&gt;1,"Majlis tidak aktif",IF(K342="Tidak berkaitan","Tidak berkaitan",IF(K342="Selesai","Selesai",IF(J342="","Isi tarikh",IF(NOT(ISNUMBER(J342)),"Semak tarikh",IF(J342&lt;TODAY(),"Lewat",IF(J342&lt;=TODAY()+7,"Dalam 7 hari","Mengikut jadual")))))))))</f>
        <v/>
      </c>
    </row>
    <row r="343" spans="8:14" ht="30" customHeight="1">
      <c r="H343" s="8">
        <f>IF(OR(D343="",F343="",F343="manual",M343&lt;&gt;1),"",IFERROR(IF(OR(VLOOKUP(IF(B343="Selepas majlis","Selepas",C343),Tetapan!$A$6:$N$10,CHOOSE(MATCH(F343,{"majlis","jemputan","rsvp","katering"},0),3,9,11,10),FALSE)="",VLOOKUP(IF(B343="Selepas majlis","Selepas",C343),Tetapan!$A$6:$N$10,CHOOSE(MATCH(F343,{"majlis","jemputan","rsvp","katering"},0),3,9,11,10),FALSE)=0),"",VLOOKUP(IF(B343="Selepas majlis","Selepas",C343),Tetapan!$A$6:$N$10,CHOOSE(MATCH(F343,{"majlis","jemputan","rsvp","katering"},0),3,9,11,10),FALSE)+G343),""))</f>
        <v/>
      </c>
      <c r="J343" s="8">
        <f>IF(OR(D343="",M343&lt;&gt;1),"",IF(I343&lt;&gt;"",I343,H343))</f>
        <v/>
      </c>
      <c r="M343" s="9">
        <f>IF(D343="","",IFERROR(IF(VLOOKUP(C343,Tetapan!$A$6:$C$9,2,FALSE)="Ya",1,0),0))</f>
        <v/>
      </c>
      <c r="N343" s="9">
        <f>IF(D343="","",IF(COUNTIF(Majlis,C343)&lt;&gt;1,"Semak majlis",IF(M343&lt;&gt;1,"Majlis tidak aktif",IF(K343="Tidak berkaitan","Tidak berkaitan",IF(K343="Selesai","Selesai",IF(J343="","Isi tarikh",IF(NOT(ISNUMBER(J343)),"Semak tarikh",IF(J343&lt;TODAY(),"Lewat",IF(J343&lt;=TODAY()+7,"Dalam 7 hari","Mengikut jadual")))))))))</f>
        <v/>
      </c>
    </row>
    <row r="344" spans="8:14" ht="30" customHeight="1">
      <c r="H344" s="8">
        <f>IF(OR(D344="",F344="",F344="manual",M344&lt;&gt;1),"",IFERROR(IF(OR(VLOOKUP(IF(B344="Selepas majlis","Selepas",C344),Tetapan!$A$6:$N$10,CHOOSE(MATCH(F344,{"majlis","jemputan","rsvp","katering"},0),3,9,11,10),FALSE)="",VLOOKUP(IF(B344="Selepas majlis","Selepas",C344),Tetapan!$A$6:$N$10,CHOOSE(MATCH(F344,{"majlis","jemputan","rsvp","katering"},0),3,9,11,10),FALSE)=0),"",VLOOKUP(IF(B344="Selepas majlis","Selepas",C344),Tetapan!$A$6:$N$10,CHOOSE(MATCH(F344,{"majlis","jemputan","rsvp","katering"},0),3,9,11,10),FALSE)+G344),""))</f>
        <v/>
      </c>
      <c r="J344" s="8">
        <f>IF(OR(D344="",M344&lt;&gt;1),"",IF(I344&lt;&gt;"",I344,H344))</f>
        <v/>
      </c>
      <c r="M344" s="9">
        <f>IF(D344="","",IFERROR(IF(VLOOKUP(C344,Tetapan!$A$6:$C$9,2,FALSE)="Ya",1,0),0))</f>
        <v/>
      </c>
      <c r="N344" s="9">
        <f>IF(D344="","",IF(COUNTIF(Majlis,C344)&lt;&gt;1,"Semak majlis",IF(M344&lt;&gt;1,"Majlis tidak aktif",IF(K344="Tidak berkaitan","Tidak berkaitan",IF(K344="Selesai","Selesai",IF(J344="","Isi tarikh",IF(NOT(ISNUMBER(J344)),"Semak tarikh",IF(J344&lt;TODAY(),"Lewat",IF(J344&lt;=TODAY()+7,"Dalam 7 hari","Mengikut jadual")))))))))</f>
        <v/>
      </c>
    </row>
    <row r="345" spans="8:14" ht="30" customHeight="1">
      <c r="H345" s="8">
        <f>IF(OR(D345="",F345="",F345="manual",M345&lt;&gt;1),"",IFERROR(IF(OR(VLOOKUP(IF(B345="Selepas majlis","Selepas",C345),Tetapan!$A$6:$N$10,CHOOSE(MATCH(F345,{"majlis","jemputan","rsvp","katering"},0),3,9,11,10),FALSE)="",VLOOKUP(IF(B345="Selepas majlis","Selepas",C345),Tetapan!$A$6:$N$10,CHOOSE(MATCH(F345,{"majlis","jemputan","rsvp","katering"},0),3,9,11,10),FALSE)=0),"",VLOOKUP(IF(B345="Selepas majlis","Selepas",C345),Tetapan!$A$6:$N$10,CHOOSE(MATCH(F345,{"majlis","jemputan","rsvp","katering"},0),3,9,11,10),FALSE)+G345),""))</f>
        <v/>
      </c>
      <c r="J345" s="8">
        <f>IF(OR(D345="",M345&lt;&gt;1),"",IF(I345&lt;&gt;"",I345,H345))</f>
        <v/>
      </c>
      <c r="M345" s="9">
        <f>IF(D345="","",IFERROR(IF(VLOOKUP(C345,Tetapan!$A$6:$C$9,2,FALSE)="Ya",1,0),0))</f>
        <v/>
      </c>
      <c r="N345" s="9">
        <f>IF(D345="","",IF(COUNTIF(Majlis,C345)&lt;&gt;1,"Semak majlis",IF(M345&lt;&gt;1,"Majlis tidak aktif",IF(K345="Tidak berkaitan","Tidak berkaitan",IF(K345="Selesai","Selesai",IF(J345="","Isi tarikh",IF(NOT(ISNUMBER(J345)),"Semak tarikh",IF(J345&lt;TODAY(),"Lewat",IF(J345&lt;=TODAY()+7,"Dalam 7 hari","Mengikut jadual")))))))))</f>
        <v/>
      </c>
    </row>
    <row r="346" spans="8:14" ht="30" customHeight="1">
      <c r="H346" s="8">
        <f>IF(OR(D346="",F346="",F346="manual",M346&lt;&gt;1),"",IFERROR(IF(OR(VLOOKUP(IF(B346="Selepas majlis","Selepas",C346),Tetapan!$A$6:$N$10,CHOOSE(MATCH(F346,{"majlis","jemputan","rsvp","katering"},0),3,9,11,10),FALSE)="",VLOOKUP(IF(B346="Selepas majlis","Selepas",C346),Tetapan!$A$6:$N$10,CHOOSE(MATCH(F346,{"majlis","jemputan","rsvp","katering"},0),3,9,11,10),FALSE)=0),"",VLOOKUP(IF(B346="Selepas majlis","Selepas",C346),Tetapan!$A$6:$N$10,CHOOSE(MATCH(F346,{"majlis","jemputan","rsvp","katering"},0),3,9,11,10),FALSE)+G346),""))</f>
        <v/>
      </c>
      <c r="J346" s="8">
        <f>IF(OR(D346="",M346&lt;&gt;1),"",IF(I346&lt;&gt;"",I346,H346))</f>
        <v/>
      </c>
      <c r="M346" s="9">
        <f>IF(D346="","",IFERROR(IF(VLOOKUP(C346,Tetapan!$A$6:$C$9,2,FALSE)="Ya",1,0),0))</f>
        <v/>
      </c>
      <c r="N346" s="9">
        <f>IF(D346="","",IF(COUNTIF(Majlis,C346)&lt;&gt;1,"Semak majlis",IF(M346&lt;&gt;1,"Majlis tidak aktif",IF(K346="Tidak berkaitan","Tidak berkaitan",IF(K346="Selesai","Selesai",IF(J346="","Isi tarikh",IF(NOT(ISNUMBER(J346)),"Semak tarikh",IF(J346&lt;TODAY(),"Lewat",IF(J346&lt;=TODAY()+7,"Dalam 7 hari","Mengikut jadual")))))))))</f>
        <v/>
      </c>
    </row>
    <row r="347" spans="8:14" ht="30" customHeight="1">
      <c r="H347" s="8">
        <f>IF(OR(D347="",F347="",F347="manual",M347&lt;&gt;1),"",IFERROR(IF(OR(VLOOKUP(IF(B347="Selepas majlis","Selepas",C347),Tetapan!$A$6:$N$10,CHOOSE(MATCH(F347,{"majlis","jemputan","rsvp","katering"},0),3,9,11,10),FALSE)="",VLOOKUP(IF(B347="Selepas majlis","Selepas",C347),Tetapan!$A$6:$N$10,CHOOSE(MATCH(F347,{"majlis","jemputan","rsvp","katering"},0),3,9,11,10),FALSE)=0),"",VLOOKUP(IF(B347="Selepas majlis","Selepas",C347),Tetapan!$A$6:$N$10,CHOOSE(MATCH(F347,{"majlis","jemputan","rsvp","katering"},0),3,9,11,10),FALSE)+G347),""))</f>
        <v/>
      </c>
      <c r="J347" s="8">
        <f>IF(OR(D347="",M347&lt;&gt;1),"",IF(I347&lt;&gt;"",I347,H347))</f>
        <v/>
      </c>
      <c r="M347" s="9">
        <f>IF(D347="","",IFERROR(IF(VLOOKUP(C347,Tetapan!$A$6:$C$9,2,FALSE)="Ya",1,0),0))</f>
        <v/>
      </c>
      <c r="N347" s="9">
        <f>IF(D347="","",IF(COUNTIF(Majlis,C347)&lt;&gt;1,"Semak majlis",IF(M347&lt;&gt;1,"Majlis tidak aktif",IF(K347="Tidak berkaitan","Tidak berkaitan",IF(K347="Selesai","Selesai",IF(J347="","Isi tarikh",IF(NOT(ISNUMBER(J347)),"Semak tarikh",IF(J347&lt;TODAY(),"Lewat",IF(J347&lt;=TODAY()+7,"Dalam 7 hari","Mengikut jadual")))))))))</f>
        <v/>
      </c>
    </row>
    <row r="348" spans="8:14" ht="30" customHeight="1">
      <c r="H348" s="8">
        <f>IF(OR(D348="",F348="",F348="manual",M348&lt;&gt;1),"",IFERROR(IF(OR(VLOOKUP(IF(B348="Selepas majlis","Selepas",C348),Tetapan!$A$6:$N$10,CHOOSE(MATCH(F348,{"majlis","jemputan","rsvp","katering"},0),3,9,11,10),FALSE)="",VLOOKUP(IF(B348="Selepas majlis","Selepas",C348),Tetapan!$A$6:$N$10,CHOOSE(MATCH(F348,{"majlis","jemputan","rsvp","katering"},0),3,9,11,10),FALSE)=0),"",VLOOKUP(IF(B348="Selepas majlis","Selepas",C348),Tetapan!$A$6:$N$10,CHOOSE(MATCH(F348,{"majlis","jemputan","rsvp","katering"},0),3,9,11,10),FALSE)+G348),""))</f>
        <v/>
      </c>
      <c r="J348" s="8">
        <f>IF(OR(D348="",M348&lt;&gt;1),"",IF(I348&lt;&gt;"",I348,H348))</f>
        <v/>
      </c>
      <c r="M348" s="9">
        <f>IF(D348="","",IFERROR(IF(VLOOKUP(C348,Tetapan!$A$6:$C$9,2,FALSE)="Ya",1,0),0))</f>
        <v/>
      </c>
      <c r="N348" s="9">
        <f>IF(D348="","",IF(COUNTIF(Majlis,C348)&lt;&gt;1,"Semak majlis",IF(M348&lt;&gt;1,"Majlis tidak aktif",IF(K348="Tidak berkaitan","Tidak berkaitan",IF(K348="Selesai","Selesai",IF(J348="","Isi tarikh",IF(NOT(ISNUMBER(J348)),"Semak tarikh",IF(J348&lt;TODAY(),"Lewat",IF(J348&lt;=TODAY()+7,"Dalam 7 hari","Mengikut jadual")))))))))</f>
        <v/>
      </c>
    </row>
    <row r="349" spans="8:14" ht="30" customHeight="1">
      <c r="H349" s="8">
        <f>IF(OR(D349="",F349="",F349="manual",M349&lt;&gt;1),"",IFERROR(IF(OR(VLOOKUP(IF(B349="Selepas majlis","Selepas",C349),Tetapan!$A$6:$N$10,CHOOSE(MATCH(F349,{"majlis","jemputan","rsvp","katering"},0),3,9,11,10),FALSE)="",VLOOKUP(IF(B349="Selepas majlis","Selepas",C349),Tetapan!$A$6:$N$10,CHOOSE(MATCH(F349,{"majlis","jemputan","rsvp","katering"},0),3,9,11,10),FALSE)=0),"",VLOOKUP(IF(B349="Selepas majlis","Selepas",C349),Tetapan!$A$6:$N$10,CHOOSE(MATCH(F349,{"majlis","jemputan","rsvp","katering"},0),3,9,11,10),FALSE)+G349),""))</f>
        <v/>
      </c>
      <c r="J349" s="8">
        <f>IF(OR(D349="",M349&lt;&gt;1),"",IF(I349&lt;&gt;"",I349,H349))</f>
        <v/>
      </c>
      <c r="M349" s="9">
        <f>IF(D349="","",IFERROR(IF(VLOOKUP(C349,Tetapan!$A$6:$C$9,2,FALSE)="Ya",1,0),0))</f>
        <v/>
      </c>
      <c r="N349" s="9">
        <f>IF(D349="","",IF(COUNTIF(Majlis,C349)&lt;&gt;1,"Semak majlis",IF(M349&lt;&gt;1,"Majlis tidak aktif",IF(K349="Tidak berkaitan","Tidak berkaitan",IF(K349="Selesai","Selesai",IF(J349="","Isi tarikh",IF(NOT(ISNUMBER(J349)),"Semak tarikh",IF(J349&lt;TODAY(),"Lewat",IF(J349&lt;=TODAY()+7,"Dalam 7 hari","Mengikut jadual")))))))))</f>
        <v/>
      </c>
    </row>
    <row r="350" spans="8:14" ht="30" customHeight="1">
      <c r="H350" s="8">
        <f>IF(OR(D350="",F350="",F350="manual",M350&lt;&gt;1),"",IFERROR(IF(OR(VLOOKUP(IF(B350="Selepas majlis","Selepas",C350),Tetapan!$A$6:$N$10,CHOOSE(MATCH(F350,{"majlis","jemputan","rsvp","katering"},0),3,9,11,10),FALSE)="",VLOOKUP(IF(B350="Selepas majlis","Selepas",C350),Tetapan!$A$6:$N$10,CHOOSE(MATCH(F350,{"majlis","jemputan","rsvp","katering"},0),3,9,11,10),FALSE)=0),"",VLOOKUP(IF(B350="Selepas majlis","Selepas",C350),Tetapan!$A$6:$N$10,CHOOSE(MATCH(F350,{"majlis","jemputan","rsvp","katering"},0),3,9,11,10),FALSE)+G350),""))</f>
        <v/>
      </c>
      <c r="J350" s="8">
        <f>IF(OR(D350="",M350&lt;&gt;1),"",IF(I350&lt;&gt;"",I350,H350))</f>
        <v/>
      </c>
      <c r="M350" s="9">
        <f>IF(D350="","",IFERROR(IF(VLOOKUP(C350,Tetapan!$A$6:$C$9,2,FALSE)="Ya",1,0),0))</f>
        <v/>
      </c>
      <c r="N350" s="9">
        <f>IF(D350="","",IF(COUNTIF(Majlis,C350)&lt;&gt;1,"Semak majlis",IF(M350&lt;&gt;1,"Majlis tidak aktif",IF(K350="Tidak berkaitan","Tidak berkaitan",IF(K350="Selesai","Selesai",IF(J350="","Isi tarikh",IF(NOT(ISNUMBER(J350)),"Semak tarikh",IF(J350&lt;TODAY(),"Lewat",IF(J350&lt;=TODAY()+7,"Dalam 7 hari","Mengikut jadual")))))))))</f>
        <v/>
      </c>
    </row>
    <row r="351" spans="8:14" ht="30" customHeight="1">
      <c r="H351" s="8">
        <f>IF(OR(D351="",F351="",F351="manual",M351&lt;&gt;1),"",IFERROR(IF(OR(VLOOKUP(IF(B351="Selepas majlis","Selepas",C351),Tetapan!$A$6:$N$10,CHOOSE(MATCH(F351,{"majlis","jemputan","rsvp","katering"},0),3,9,11,10),FALSE)="",VLOOKUP(IF(B351="Selepas majlis","Selepas",C351),Tetapan!$A$6:$N$10,CHOOSE(MATCH(F351,{"majlis","jemputan","rsvp","katering"},0),3,9,11,10),FALSE)=0),"",VLOOKUP(IF(B351="Selepas majlis","Selepas",C351),Tetapan!$A$6:$N$10,CHOOSE(MATCH(F351,{"majlis","jemputan","rsvp","katering"},0),3,9,11,10),FALSE)+G351),""))</f>
        <v/>
      </c>
      <c r="J351" s="8">
        <f>IF(OR(D351="",M351&lt;&gt;1),"",IF(I351&lt;&gt;"",I351,H351))</f>
        <v/>
      </c>
      <c r="M351" s="9">
        <f>IF(D351="","",IFERROR(IF(VLOOKUP(C351,Tetapan!$A$6:$C$9,2,FALSE)="Ya",1,0),0))</f>
        <v/>
      </c>
      <c r="N351" s="9">
        <f>IF(D351="","",IF(COUNTIF(Majlis,C351)&lt;&gt;1,"Semak majlis",IF(M351&lt;&gt;1,"Majlis tidak aktif",IF(K351="Tidak berkaitan","Tidak berkaitan",IF(K351="Selesai","Selesai",IF(J351="","Isi tarikh",IF(NOT(ISNUMBER(J351)),"Semak tarikh",IF(J351&lt;TODAY(),"Lewat",IF(J351&lt;=TODAY()+7,"Dalam 7 hari","Mengikut jadual")))))))))</f>
        <v/>
      </c>
    </row>
    <row r="352" spans="8:14" ht="30" customHeight="1">
      <c r="H352" s="8">
        <f>IF(OR(D352="",F352="",F352="manual",M352&lt;&gt;1),"",IFERROR(IF(OR(VLOOKUP(IF(B352="Selepas majlis","Selepas",C352),Tetapan!$A$6:$N$10,CHOOSE(MATCH(F352,{"majlis","jemputan","rsvp","katering"},0),3,9,11,10),FALSE)="",VLOOKUP(IF(B352="Selepas majlis","Selepas",C352),Tetapan!$A$6:$N$10,CHOOSE(MATCH(F352,{"majlis","jemputan","rsvp","katering"},0),3,9,11,10),FALSE)=0),"",VLOOKUP(IF(B352="Selepas majlis","Selepas",C352),Tetapan!$A$6:$N$10,CHOOSE(MATCH(F352,{"majlis","jemputan","rsvp","katering"},0),3,9,11,10),FALSE)+G352),""))</f>
        <v/>
      </c>
      <c r="J352" s="8">
        <f>IF(OR(D352="",M352&lt;&gt;1),"",IF(I352&lt;&gt;"",I352,H352))</f>
        <v/>
      </c>
      <c r="M352" s="9">
        <f>IF(D352="","",IFERROR(IF(VLOOKUP(C352,Tetapan!$A$6:$C$9,2,FALSE)="Ya",1,0),0))</f>
        <v/>
      </c>
      <c r="N352" s="9">
        <f>IF(D352="","",IF(COUNTIF(Majlis,C352)&lt;&gt;1,"Semak majlis",IF(M352&lt;&gt;1,"Majlis tidak aktif",IF(K352="Tidak berkaitan","Tidak berkaitan",IF(K352="Selesai","Selesai",IF(J352="","Isi tarikh",IF(NOT(ISNUMBER(J352)),"Semak tarikh",IF(J352&lt;TODAY(),"Lewat",IF(J352&lt;=TODAY()+7,"Dalam 7 hari","Mengikut jadual")))))))))</f>
        <v/>
      </c>
    </row>
    <row r="353" spans="8:14" ht="30" customHeight="1">
      <c r="H353" s="8">
        <f>IF(OR(D353="",F353="",F353="manual",M353&lt;&gt;1),"",IFERROR(IF(OR(VLOOKUP(IF(B353="Selepas majlis","Selepas",C353),Tetapan!$A$6:$N$10,CHOOSE(MATCH(F353,{"majlis","jemputan","rsvp","katering"},0),3,9,11,10),FALSE)="",VLOOKUP(IF(B353="Selepas majlis","Selepas",C353),Tetapan!$A$6:$N$10,CHOOSE(MATCH(F353,{"majlis","jemputan","rsvp","katering"},0),3,9,11,10),FALSE)=0),"",VLOOKUP(IF(B353="Selepas majlis","Selepas",C353),Tetapan!$A$6:$N$10,CHOOSE(MATCH(F353,{"majlis","jemputan","rsvp","katering"},0),3,9,11,10),FALSE)+G353),""))</f>
        <v/>
      </c>
      <c r="J353" s="8">
        <f>IF(OR(D353="",M353&lt;&gt;1),"",IF(I353&lt;&gt;"",I353,H353))</f>
        <v/>
      </c>
      <c r="M353" s="9">
        <f>IF(D353="","",IFERROR(IF(VLOOKUP(C353,Tetapan!$A$6:$C$9,2,FALSE)="Ya",1,0),0))</f>
        <v/>
      </c>
      <c r="N353" s="9">
        <f>IF(D353="","",IF(COUNTIF(Majlis,C353)&lt;&gt;1,"Semak majlis",IF(M353&lt;&gt;1,"Majlis tidak aktif",IF(K353="Tidak berkaitan","Tidak berkaitan",IF(K353="Selesai","Selesai",IF(J353="","Isi tarikh",IF(NOT(ISNUMBER(J353)),"Semak tarikh",IF(J353&lt;TODAY(),"Lewat",IF(J353&lt;=TODAY()+7,"Dalam 7 hari","Mengikut jadual")))))))))</f>
        <v/>
      </c>
    </row>
    <row r="354" spans="8:14" ht="30" customHeight="1">
      <c r="H354" s="8">
        <f>IF(OR(D354="",F354="",F354="manual",M354&lt;&gt;1),"",IFERROR(IF(OR(VLOOKUP(IF(B354="Selepas majlis","Selepas",C354),Tetapan!$A$6:$N$10,CHOOSE(MATCH(F354,{"majlis","jemputan","rsvp","katering"},0),3,9,11,10),FALSE)="",VLOOKUP(IF(B354="Selepas majlis","Selepas",C354),Tetapan!$A$6:$N$10,CHOOSE(MATCH(F354,{"majlis","jemputan","rsvp","katering"},0),3,9,11,10),FALSE)=0),"",VLOOKUP(IF(B354="Selepas majlis","Selepas",C354),Tetapan!$A$6:$N$10,CHOOSE(MATCH(F354,{"majlis","jemputan","rsvp","katering"},0),3,9,11,10),FALSE)+G354),""))</f>
        <v/>
      </c>
      <c r="J354" s="8">
        <f>IF(OR(D354="",M354&lt;&gt;1),"",IF(I354&lt;&gt;"",I354,H354))</f>
        <v/>
      </c>
      <c r="M354" s="9">
        <f>IF(D354="","",IFERROR(IF(VLOOKUP(C354,Tetapan!$A$6:$C$9,2,FALSE)="Ya",1,0),0))</f>
        <v/>
      </c>
      <c r="N354" s="9">
        <f>IF(D354="","",IF(COUNTIF(Majlis,C354)&lt;&gt;1,"Semak majlis",IF(M354&lt;&gt;1,"Majlis tidak aktif",IF(K354="Tidak berkaitan","Tidak berkaitan",IF(K354="Selesai","Selesai",IF(J354="","Isi tarikh",IF(NOT(ISNUMBER(J354)),"Semak tarikh",IF(J354&lt;TODAY(),"Lewat",IF(J354&lt;=TODAY()+7,"Dalam 7 hari","Mengikut jadual")))))))))</f>
        <v/>
      </c>
    </row>
    <row r="355" spans="8:14" ht="30" customHeight="1">
      <c r="H355" s="8">
        <f>IF(OR(D355="",F355="",F355="manual",M355&lt;&gt;1),"",IFERROR(IF(OR(VLOOKUP(IF(B355="Selepas majlis","Selepas",C355),Tetapan!$A$6:$N$10,CHOOSE(MATCH(F355,{"majlis","jemputan","rsvp","katering"},0),3,9,11,10),FALSE)="",VLOOKUP(IF(B355="Selepas majlis","Selepas",C355),Tetapan!$A$6:$N$10,CHOOSE(MATCH(F355,{"majlis","jemputan","rsvp","katering"},0),3,9,11,10),FALSE)=0),"",VLOOKUP(IF(B355="Selepas majlis","Selepas",C355),Tetapan!$A$6:$N$10,CHOOSE(MATCH(F355,{"majlis","jemputan","rsvp","katering"},0),3,9,11,10),FALSE)+G355),""))</f>
        <v/>
      </c>
      <c r="J355" s="8">
        <f>IF(OR(D355="",M355&lt;&gt;1),"",IF(I355&lt;&gt;"",I355,H355))</f>
        <v/>
      </c>
      <c r="M355" s="9">
        <f>IF(D355="","",IFERROR(IF(VLOOKUP(C355,Tetapan!$A$6:$C$9,2,FALSE)="Ya",1,0),0))</f>
        <v/>
      </c>
      <c r="N355" s="9">
        <f>IF(D355="","",IF(COUNTIF(Majlis,C355)&lt;&gt;1,"Semak majlis",IF(M355&lt;&gt;1,"Majlis tidak aktif",IF(K355="Tidak berkaitan","Tidak berkaitan",IF(K355="Selesai","Selesai",IF(J355="","Isi tarikh",IF(NOT(ISNUMBER(J355)),"Semak tarikh",IF(J355&lt;TODAY(),"Lewat",IF(J355&lt;=TODAY()+7,"Dalam 7 hari","Mengikut jadual")))))))))</f>
        <v/>
      </c>
    </row>
    <row r="356" spans="8:14" ht="30" customHeight="1">
      <c r="H356" s="8">
        <f>IF(OR(D356="",F356="",F356="manual",M356&lt;&gt;1),"",IFERROR(IF(OR(VLOOKUP(IF(B356="Selepas majlis","Selepas",C356),Tetapan!$A$6:$N$10,CHOOSE(MATCH(F356,{"majlis","jemputan","rsvp","katering"},0),3,9,11,10),FALSE)="",VLOOKUP(IF(B356="Selepas majlis","Selepas",C356),Tetapan!$A$6:$N$10,CHOOSE(MATCH(F356,{"majlis","jemputan","rsvp","katering"},0),3,9,11,10),FALSE)=0),"",VLOOKUP(IF(B356="Selepas majlis","Selepas",C356),Tetapan!$A$6:$N$10,CHOOSE(MATCH(F356,{"majlis","jemputan","rsvp","katering"},0),3,9,11,10),FALSE)+G356),""))</f>
        <v/>
      </c>
      <c r="J356" s="8">
        <f>IF(OR(D356="",M356&lt;&gt;1),"",IF(I356&lt;&gt;"",I356,H356))</f>
        <v/>
      </c>
      <c r="M356" s="9">
        <f>IF(D356="","",IFERROR(IF(VLOOKUP(C356,Tetapan!$A$6:$C$9,2,FALSE)="Ya",1,0),0))</f>
        <v/>
      </c>
      <c r="N356" s="9">
        <f>IF(D356="","",IF(COUNTIF(Majlis,C356)&lt;&gt;1,"Semak majlis",IF(M356&lt;&gt;1,"Majlis tidak aktif",IF(K356="Tidak berkaitan","Tidak berkaitan",IF(K356="Selesai","Selesai",IF(J356="","Isi tarikh",IF(NOT(ISNUMBER(J356)),"Semak tarikh",IF(J356&lt;TODAY(),"Lewat",IF(J356&lt;=TODAY()+7,"Dalam 7 hari","Mengikut jadual")))))))))</f>
        <v/>
      </c>
    </row>
    <row r="357" spans="8:14" ht="30" customHeight="1">
      <c r="H357" s="8">
        <f>IF(OR(D357="",F357="",F357="manual",M357&lt;&gt;1),"",IFERROR(IF(OR(VLOOKUP(IF(B357="Selepas majlis","Selepas",C357),Tetapan!$A$6:$N$10,CHOOSE(MATCH(F357,{"majlis","jemputan","rsvp","katering"},0),3,9,11,10),FALSE)="",VLOOKUP(IF(B357="Selepas majlis","Selepas",C357),Tetapan!$A$6:$N$10,CHOOSE(MATCH(F357,{"majlis","jemputan","rsvp","katering"},0),3,9,11,10),FALSE)=0),"",VLOOKUP(IF(B357="Selepas majlis","Selepas",C357),Tetapan!$A$6:$N$10,CHOOSE(MATCH(F357,{"majlis","jemputan","rsvp","katering"},0),3,9,11,10),FALSE)+G357),""))</f>
        <v/>
      </c>
      <c r="J357" s="8">
        <f>IF(OR(D357="",M357&lt;&gt;1),"",IF(I357&lt;&gt;"",I357,H357))</f>
        <v/>
      </c>
      <c r="M357" s="9">
        <f>IF(D357="","",IFERROR(IF(VLOOKUP(C357,Tetapan!$A$6:$C$9,2,FALSE)="Ya",1,0),0))</f>
        <v/>
      </c>
      <c r="N357" s="9">
        <f>IF(D357="","",IF(COUNTIF(Majlis,C357)&lt;&gt;1,"Semak majlis",IF(M357&lt;&gt;1,"Majlis tidak aktif",IF(K357="Tidak berkaitan","Tidak berkaitan",IF(K357="Selesai","Selesai",IF(J357="","Isi tarikh",IF(NOT(ISNUMBER(J357)),"Semak tarikh",IF(J357&lt;TODAY(),"Lewat",IF(J357&lt;=TODAY()+7,"Dalam 7 hari","Mengikut jadual")))))))))</f>
        <v/>
      </c>
    </row>
    <row r="358" spans="8:14" ht="30" customHeight="1">
      <c r="H358" s="8">
        <f>IF(OR(D358="",F358="",F358="manual",M358&lt;&gt;1),"",IFERROR(IF(OR(VLOOKUP(IF(B358="Selepas majlis","Selepas",C358),Tetapan!$A$6:$N$10,CHOOSE(MATCH(F358,{"majlis","jemputan","rsvp","katering"},0),3,9,11,10),FALSE)="",VLOOKUP(IF(B358="Selepas majlis","Selepas",C358),Tetapan!$A$6:$N$10,CHOOSE(MATCH(F358,{"majlis","jemputan","rsvp","katering"},0),3,9,11,10),FALSE)=0),"",VLOOKUP(IF(B358="Selepas majlis","Selepas",C358),Tetapan!$A$6:$N$10,CHOOSE(MATCH(F358,{"majlis","jemputan","rsvp","katering"},0),3,9,11,10),FALSE)+G358),""))</f>
        <v/>
      </c>
      <c r="J358" s="8">
        <f>IF(OR(D358="",M358&lt;&gt;1),"",IF(I358&lt;&gt;"",I358,H358))</f>
        <v/>
      </c>
      <c r="M358" s="9">
        <f>IF(D358="","",IFERROR(IF(VLOOKUP(C358,Tetapan!$A$6:$C$9,2,FALSE)="Ya",1,0),0))</f>
        <v/>
      </c>
      <c r="N358" s="9">
        <f>IF(D358="","",IF(COUNTIF(Majlis,C358)&lt;&gt;1,"Semak majlis",IF(M358&lt;&gt;1,"Majlis tidak aktif",IF(K358="Tidak berkaitan","Tidak berkaitan",IF(K358="Selesai","Selesai",IF(J358="","Isi tarikh",IF(NOT(ISNUMBER(J358)),"Semak tarikh",IF(J358&lt;TODAY(),"Lewat",IF(J358&lt;=TODAY()+7,"Dalam 7 hari","Mengikut jadual")))))))))</f>
        <v/>
      </c>
    </row>
    <row r="359" spans="8:14" ht="30" customHeight="1">
      <c r="H359" s="8">
        <f>IF(OR(D359="",F359="",F359="manual",M359&lt;&gt;1),"",IFERROR(IF(OR(VLOOKUP(IF(B359="Selepas majlis","Selepas",C359),Tetapan!$A$6:$N$10,CHOOSE(MATCH(F359,{"majlis","jemputan","rsvp","katering"},0),3,9,11,10),FALSE)="",VLOOKUP(IF(B359="Selepas majlis","Selepas",C359),Tetapan!$A$6:$N$10,CHOOSE(MATCH(F359,{"majlis","jemputan","rsvp","katering"},0),3,9,11,10),FALSE)=0),"",VLOOKUP(IF(B359="Selepas majlis","Selepas",C359),Tetapan!$A$6:$N$10,CHOOSE(MATCH(F359,{"majlis","jemputan","rsvp","katering"},0),3,9,11,10),FALSE)+G359),""))</f>
        <v/>
      </c>
      <c r="J359" s="8">
        <f>IF(OR(D359="",M359&lt;&gt;1),"",IF(I359&lt;&gt;"",I359,H359))</f>
        <v/>
      </c>
      <c r="M359" s="9">
        <f>IF(D359="","",IFERROR(IF(VLOOKUP(C359,Tetapan!$A$6:$C$9,2,FALSE)="Ya",1,0),0))</f>
        <v/>
      </c>
      <c r="N359" s="9">
        <f>IF(D359="","",IF(COUNTIF(Majlis,C359)&lt;&gt;1,"Semak majlis",IF(M359&lt;&gt;1,"Majlis tidak aktif",IF(K359="Tidak berkaitan","Tidak berkaitan",IF(K359="Selesai","Selesai",IF(J359="","Isi tarikh",IF(NOT(ISNUMBER(J359)),"Semak tarikh",IF(J359&lt;TODAY(),"Lewat",IF(J359&lt;=TODAY()+7,"Dalam 7 hari","Mengikut jadual")))))))))</f>
        <v/>
      </c>
    </row>
    <row r="360" spans="8:14" ht="30" customHeight="1">
      <c r="H360" s="8">
        <f>IF(OR(D360="",F360="",F360="manual",M360&lt;&gt;1),"",IFERROR(IF(OR(VLOOKUP(IF(B360="Selepas majlis","Selepas",C360),Tetapan!$A$6:$N$10,CHOOSE(MATCH(F360,{"majlis","jemputan","rsvp","katering"},0),3,9,11,10),FALSE)="",VLOOKUP(IF(B360="Selepas majlis","Selepas",C360),Tetapan!$A$6:$N$10,CHOOSE(MATCH(F360,{"majlis","jemputan","rsvp","katering"},0),3,9,11,10),FALSE)=0),"",VLOOKUP(IF(B360="Selepas majlis","Selepas",C360),Tetapan!$A$6:$N$10,CHOOSE(MATCH(F360,{"majlis","jemputan","rsvp","katering"},0),3,9,11,10),FALSE)+G360),""))</f>
        <v/>
      </c>
      <c r="J360" s="8">
        <f>IF(OR(D360="",M360&lt;&gt;1),"",IF(I360&lt;&gt;"",I360,H360))</f>
        <v/>
      </c>
      <c r="M360" s="9">
        <f>IF(D360="","",IFERROR(IF(VLOOKUP(C360,Tetapan!$A$6:$C$9,2,FALSE)="Ya",1,0),0))</f>
        <v/>
      </c>
      <c r="N360" s="9">
        <f>IF(D360="","",IF(COUNTIF(Majlis,C360)&lt;&gt;1,"Semak majlis",IF(M360&lt;&gt;1,"Majlis tidak aktif",IF(K360="Tidak berkaitan","Tidak berkaitan",IF(K360="Selesai","Selesai",IF(J360="","Isi tarikh",IF(NOT(ISNUMBER(J360)),"Semak tarikh",IF(J360&lt;TODAY(),"Lewat",IF(J360&lt;=TODAY()+7,"Dalam 7 hari","Mengikut jadual")))))))))</f>
        <v/>
      </c>
    </row>
    <row r="361" spans="8:14" ht="30" customHeight="1">
      <c r="H361" s="8">
        <f>IF(OR(D361="",F361="",F361="manual",M361&lt;&gt;1),"",IFERROR(IF(OR(VLOOKUP(IF(B361="Selepas majlis","Selepas",C361),Tetapan!$A$6:$N$10,CHOOSE(MATCH(F361,{"majlis","jemputan","rsvp","katering"},0),3,9,11,10),FALSE)="",VLOOKUP(IF(B361="Selepas majlis","Selepas",C361),Tetapan!$A$6:$N$10,CHOOSE(MATCH(F361,{"majlis","jemputan","rsvp","katering"},0),3,9,11,10),FALSE)=0),"",VLOOKUP(IF(B361="Selepas majlis","Selepas",C361),Tetapan!$A$6:$N$10,CHOOSE(MATCH(F361,{"majlis","jemputan","rsvp","katering"},0),3,9,11,10),FALSE)+G361),""))</f>
        <v/>
      </c>
      <c r="J361" s="8">
        <f>IF(OR(D361="",M361&lt;&gt;1),"",IF(I361&lt;&gt;"",I361,H361))</f>
        <v/>
      </c>
      <c r="M361" s="9">
        <f>IF(D361="","",IFERROR(IF(VLOOKUP(C361,Tetapan!$A$6:$C$9,2,FALSE)="Ya",1,0),0))</f>
        <v/>
      </c>
      <c r="N361" s="9">
        <f>IF(D361="","",IF(COUNTIF(Majlis,C361)&lt;&gt;1,"Semak majlis",IF(M361&lt;&gt;1,"Majlis tidak aktif",IF(K361="Tidak berkaitan","Tidak berkaitan",IF(K361="Selesai","Selesai",IF(J361="","Isi tarikh",IF(NOT(ISNUMBER(J361)),"Semak tarikh",IF(J361&lt;TODAY(),"Lewat",IF(J361&lt;=TODAY()+7,"Dalam 7 hari","Mengikut jadual")))))))))</f>
        <v/>
      </c>
    </row>
    <row r="362" spans="8:14" ht="30" customHeight="1">
      <c r="H362" s="8">
        <f>IF(OR(D362="",F362="",F362="manual",M362&lt;&gt;1),"",IFERROR(IF(OR(VLOOKUP(IF(B362="Selepas majlis","Selepas",C362),Tetapan!$A$6:$N$10,CHOOSE(MATCH(F362,{"majlis","jemputan","rsvp","katering"},0),3,9,11,10),FALSE)="",VLOOKUP(IF(B362="Selepas majlis","Selepas",C362),Tetapan!$A$6:$N$10,CHOOSE(MATCH(F362,{"majlis","jemputan","rsvp","katering"},0),3,9,11,10),FALSE)=0),"",VLOOKUP(IF(B362="Selepas majlis","Selepas",C362),Tetapan!$A$6:$N$10,CHOOSE(MATCH(F362,{"majlis","jemputan","rsvp","katering"},0),3,9,11,10),FALSE)+G362),""))</f>
        <v/>
      </c>
      <c r="J362" s="8">
        <f>IF(OR(D362="",M362&lt;&gt;1),"",IF(I362&lt;&gt;"",I362,H362))</f>
        <v/>
      </c>
      <c r="M362" s="9">
        <f>IF(D362="","",IFERROR(IF(VLOOKUP(C362,Tetapan!$A$6:$C$9,2,FALSE)="Ya",1,0),0))</f>
        <v/>
      </c>
      <c r="N362" s="9">
        <f>IF(D362="","",IF(COUNTIF(Majlis,C362)&lt;&gt;1,"Semak majlis",IF(M362&lt;&gt;1,"Majlis tidak aktif",IF(K362="Tidak berkaitan","Tidak berkaitan",IF(K362="Selesai","Selesai",IF(J362="","Isi tarikh",IF(NOT(ISNUMBER(J362)),"Semak tarikh",IF(J362&lt;TODAY(),"Lewat",IF(J362&lt;=TODAY()+7,"Dalam 7 hari","Mengikut jadual")))))))))</f>
        <v/>
      </c>
    </row>
    <row r="363" spans="8:14" ht="30" customHeight="1">
      <c r="H363" s="8">
        <f>IF(OR(D363="",F363="",F363="manual",M363&lt;&gt;1),"",IFERROR(IF(OR(VLOOKUP(IF(B363="Selepas majlis","Selepas",C363),Tetapan!$A$6:$N$10,CHOOSE(MATCH(F363,{"majlis","jemputan","rsvp","katering"},0),3,9,11,10),FALSE)="",VLOOKUP(IF(B363="Selepas majlis","Selepas",C363),Tetapan!$A$6:$N$10,CHOOSE(MATCH(F363,{"majlis","jemputan","rsvp","katering"},0),3,9,11,10),FALSE)=0),"",VLOOKUP(IF(B363="Selepas majlis","Selepas",C363),Tetapan!$A$6:$N$10,CHOOSE(MATCH(F363,{"majlis","jemputan","rsvp","katering"},0),3,9,11,10),FALSE)+G363),""))</f>
        <v/>
      </c>
      <c r="J363" s="8">
        <f>IF(OR(D363="",M363&lt;&gt;1),"",IF(I363&lt;&gt;"",I363,H363))</f>
        <v/>
      </c>
      <c r="M363" s="9">
        <f>IF(D363="","",IFERROR(IF(VLOOKUP(C363,Tetapan!$A$6:$C$9,2,FALSE)="Ya",1,0),0))</f>
        <v/>
      </c>
      <c r="N363" s="9">
        <f>IF(D363="","",IF(COUNTIF(Majlis,C363)&lt;&gt;1,"Semak majlis",IF(M363&lt;&gt;1,"Majlis tidak aktif",IF(K363="Tidak berkaitan","Tidak berkaitan",IF(K363="Selesai","Selesai",IF(J363="","Isi tarikh",IF(NOT(ISNUMBER(J363)),"Semak tarikh",IF(J363&lt;TODAY(),"Lewat",IF(J363&lt;=TODAY()+7,"Dalam 7 hari","Mengikut jadual")))))))))</f>
        <v/>
      </c>
    </row>
    <row r="364" spans="8:14" ht="30" customHeight="1">
      <c r="H364" s="8">
        <f>IF(OR(D364="",F364="",F364="manual",M364&lt;&gt;1),"",IFERROR(IF(OR(VLOOKUP(IF(B364="Selepas majlis","Selepas",C364),Tetapan!$A$6:$N$10,CHOOSE(MATCH(F364,{"majlis","jemputan","rsvp","katering"},0),3,9,11,10),FALSE)="",VLOOKUP(IF(B364="Selepas majlis","Selepas",C364),Tetapan!$A$6:$N$10,CHOOSE(MATCH(F364,{"majlis","jemputan","rsvp","katering"},0),3,9,11,10),FALSE)=0),"",VLOOKUP(IF(B364="Selepas majlis","Selepas",C364),Tetapan!$A$6:$N$10,CHOOSE(MATCH(F364,{"majlis","jemputan","rsvp","katering"},0),3,9,11,10),FALSE)+G364),""))</f>
        <v/>
      </c>
      <c r="J364" s="8">
        <f>IF(OR(D364="",M364&lt;&gt;1),"",IF(I364&lt;&gt;"",I364,H364))</f>
        <v/>
      </c>
      <c r="M364" s="9">
        <f>IF(D364="","",IFERROR(IF(VLOOKUP(C364,Tetapan!$A$6:$C$9,2,FALSE)="Ya",1,0),0))</f>
        <v/>
      </c>
      <c r="N364" s="9">
        <f>IF(D364="","",IF(COUNTIF(Majlis,C364)&lt;&gt;1,"Semak majlis",IF(M364&lt;&gt;1,"Majlis tidak aktif",IF(K364="Tidak berkaitan","Tidak berkaitan",IF(K364="Selesai","Selesai",IF(J364="","Isi tarikh",IF(NOT(ISNUMBER(J364)),"Semak tarikh",IF(J364&lt;TODAY(),"Lewat",IF(J364&lt;=TODAY()+7,"Dalam 7 hari","Mengikut jadual")))))))))</f>
        <v/>
      </c>
    </row>
    <row r="365" spans="8:14" ht="30" customHeight="1">
      <c r="H365" s="8">
        <f>IF(OR(D365="",F365="",F365="manual",M365&lt;&gt;1),"",IFERROR(IF(OR(VLOOKUP(IF(B365="Selepas majlis","Selepas",C365),Tetapan!$A$6:$N$10,CHOOSE(MATCH(F365,{"majlis","jemputan","rsvp","katering"},0),3,9,11,10),FALSE)="",VLOOKUP(IF(B365="Selepas majlis","Selepas",C365),Tetapan!$A$6:$N$10,CHOOSE(MATCH(F365,{"majlis","jemputan","rsvp","katering"},0),3,9,11,10),FALSE)=0),"",VLOOKUP(IF(B365="Selepas majlis","Selepas",C365),Tetapan!$A$6:$N$10,CHOOSE(MATCH(F365,{"majlis","jemputan","rsvp","katering"},0),3,9,11,10),FALSE)+G365),""))</f>
        <v/>
      </c>
      <c r="J365" s="8">
        <f>IF(OR(D365="",M365&lt;&gt;1),"",IF(I365&lt;&gt;"",I365,H365))</f>
        <v/>
      </c>
      <c r="M365" s="9">
        <f>IF(D365="","",IFERROR(IF(VLOOKUP(C365,Tetapan!$A$6:$C$9,2,FALSE)="Ya",1,0),0))</f>
        <v/>
      </c>
      <c r="N365" s="9">
        <f>IF(D365="","",IF(COUNTIF(Majlis,C365)&lt;&gt;1,"Semak majlis",IF(M365&lt;&gt;1,"Majlis tidak aktif",IF(K365="Tidak berkaitan","Tidak berkaitan",IF(K365="Selesai","Selesai",IF(J365="","Isi tarikh",IF(NOT(ISNUMBER(J365)),"Semak tarikh",IF(J365&lt;TODAY(),"Lewat",IF(J365&lt;=TODAY()+7,"Dalam 7 hari","Mengikut jadual")))))))))</f>
        <v/>
      </c>
    </row>
    <row r="366" spans="8:14" ht="30" customHeight="1">
      <c r="H366" s="8">
        <f>IF(OR(D366="",F366="",F366="manual",M366&lt;&gt;1),"",IFERROR(IF(OR(VLOOKUP(IF(B366="Selepas majlis","Selepas",C366),Tetapan!$A$6:$N$10,CHOOSE(MATCH(F366,{"majlis","jemputan","rsvp","katering"},0),3,9,11,10),FALSE)="",VLOOKUP(IF(B366="Selepas majlis","Selepas",C366),Tetapan!$A$6:$N$10,CHOOSE(MATCH(F366,{"majlis","jemputan","rsvp","katering"},0),3,9,11,10),FALSE)=0),"",VLOOKUP(IF(B366="Selepas majlis","Selepas",C366),Tetapan!$A$6:$N$10,CHOOSE(MATCH(F366,{"majlis","jemputan","rsvp","katering"},0),3,9,11,10),FALSE)+G366),""))</f>
        <v/>
      </c>
      <c r="J366" s="8">
        <f>IF(OR(D366="",M366&lt;&gt;1),"",IF(I366&lt;&gt;"",I366,H366))</f>
        <v/>
      </c>
      <c r="M366" s="9">
        <f>IF(D366="","",IFERROR(IF(VLOOKUP(C366,Tetapan!$A$6:$C$9,2,FALSE)="Ya",1,0),0))</f>
        <v/>
      </c>
      <c r="N366" s="9">
        <f>IF(D366="","",IF(COUNTIF(Majlis,C366)&lt;&gt;1,"Semak majlis",IF(M366&lt;&gt;1,"Majlis tidak aktif",IF(K366="Tidak berkaitan","Tidak berkaitan",IF(K366="Selesai","Selesai",IF(J366="","Isi tarikh",IF(NOT(ISNUMBER(J366)),"Semak tarikh",IF(J366&lt;TODAY(),"Lewat",IF(J366&lt;=TODAY()+7,"Dalam 7 hari","Mengikut jadual")))))))))</f>
        <v/>
      </c>
    </row>
    <row r="367" spans="8:14" ht="30" customHeight="1">
      <c r="H367" s="8">
        <f>IF(OR(D367="",F367="",F367="manual",M367&lt;&gt;1),"",IFERROR(IF(OR(VLOOKUP(IF(B367="Selepas majlis","Selepas",C367),Tetapan!$A$6:$N$10,CHOOSE(MATCH(F367,{"majlis","jemputan","rsvp","katering"},0),3,9,11,10),FALSE)="",VLOOKUP(IF(B367="Selepas majlis","Selepas",C367),Tetapan!$A$6:$N$10,CHOOSE(MATCH(F367,{"majlis","jemputan","rsvp","katering"},0),3,9,11,10),FALSE)=0),"",VLOOKUP(IF(B367="Selepas majlis","Selepas",C367),Tetapan!$A$6:$N$10,CHOOSE(MATCH(F367,{"majlis","jemputan","rsvp","katering"},0),3,9,11,10),FALSE)+G367),""))</f>
        <v/>
      </c>
      <c r="J367" s="8">
        <f>IF(OR(D367="",M367&lt;&gt;1),"",IF(I367&lt;&gt;"",I367,H367))</f>
        <v/>
      </c>
      <c r="M367" s="9">
        <f>IF(D367="","",IFERROR(IF(VLOOKUP(C367,Tetapan!$A$6:$C$9,2,FALSE)="Ya",1,0),0))</f>
        <v/>
      </c>
      <c r="N367" s="9">
        <f>IF(D367="","",IF(COUNTIF(Majlis,C367)&lt;&gt;1,"Semak majlis",IF(M367&lt;&gt;1,"Majlis tidak aktif",IF(K367="Tidak berkaitan","Tidak berkaitan",IF(K367="Selesai","Selesai",IF(J367="","Isi tarikh",IF(NOT(ISNUMBER(J367)),"Semak tarikh",IF(J367&lt;TODAY(),"Lewat",IF(J367&lt;=TODAY()+7,"Dalam 7 hari","Mengikut jadual")))))))))</f>
        <v/>
      </c>
    </row>
    <row r="368" spans="8:14" ht="30" customHeight="1">
      <c r="H368" s="8">
        <f>IF(OR(D368="",F368="",F368="manual",M368&lt;&gt;1),"",IFERROR(IF(OR(VLOOKUP(IF(B368="Selepas majlis","Selepas",C368),Tetapan!$A$6:$N$10,CHOOSE(MATCH(F368,{"majlis","jemputan","rsvp","katering"},0),3,9,11,10),FALSE)="",VLOOKUP(IF(B368="Selepas majlis","Selepas",C368),Tetapan!$A$6:$N$10,CHOOSE(MATCH(F368,{"majlis","jemputan","rsvp","katering"},0),3,9,11,10),FALSE)=0),"",VLOOKUP(IF(B368="Selepas majlis","Selepas",C368),Tetapan!$A$6:$N$10,CHOOSE(MATCH(F368,{"majlis","jemputan","rsvp","katering"},0),3,9,11,10),FALSE)+G368),""))</f>
        <v/>
      </c>
      <c r="J368" s="8">
        <f>IF(OR(D368="",M368&lt;&gt;1),"",IF(I368&lt;&gt;"",I368,H368))</f>
        <v/>
      </c>
      <c r="M368" s="9">
        <f>IF(D368="","",IFERROR(IF(VLOOKUP(C368,Tetapan!$A$6:$C$9,2,FALSE)="Ya",1,0),0))</f>
        <v/>
      </c>
      <c r="N368" s="9">
        <f>IF(D368="","",IF(COUNTIF(Majlis,C368)&lt;&gt;1,"Semak majlis",IF(M368&lt;&gt;1,"Majlis tidak aktif",IF(K368="Tidak berkaitan","Tidak berkaitan",IF(K368="Selesai","Selesai",IF(J368="","Isi tarikh",IF(NOT(ISNUMBER(J368)),"Semak tarikh",IF(J368&lt;TODAY(),"Lewat",IF(J368&lt;=TODAY()+7,"Dalam 7 hari","Mengikut jadual")))))))))</f>
        <v/>
      </c>
    </row>
    <row r="369" spans="8:14" ht="30" customHeight="1">
      <c r="H369" s="8">
        <f>IF(OR(D369="",F369="",F369="manual",M369&lt;&gt;1),"",IFERROR(IF(OR(VLOOKUP(IF(B369="Selepas majlis","Selepas",C369),Tetapan!$A$6:$N$10,CHOOSE(MATCH(F369,{"majlis","jemputan","rsvp","katering"},0),3,9,11,10),FALSE)="",VLOOKUP(IF(B369="Selepas majlis","Selepas",C369),Tetapan!$A$6:$N$10,CHOOSE(MATCH(F369,{"majlis","jemputan","rsvp","katering"},0),3,9,11,10),FALSE)=0),"",VLOOKUP(IF(B369="Selepas majlis","Selepas",C369),Tetapan!$A$6:$N$10,CHOOSE(MATCH(F369,{"majlis","jemputan","rsvp","katering"},0),3,9,11,10),FALSE)+G369),""))</f>
        <v/>
      </c>
      <c r="J369" s="8">
        <f>IF(OR(D369="",M369&lt;&gt;1),"",IF(I369&lt;&gt;"",I369,H369))</f>
        <v/>
      </c>
      <c r="M369" s="9">
        <f>IF(D369="","",IFERROR(IF(VLOOKUP(C369,Tetapan!$A$6:$C$9,2,FALSE)="Ya",1,0),0))</f>
        <v/>
      </c>
      <c r="N369" s="9">
        <f>IF(D369="","",IF(COUNTIF(Majlis,C369)&lt;&gt;1,"Semak majlis",IF(M369&lt;&gt;1,"Majlis tidak aktif",IF(K369="Tidak berkaitan","Tidak berkaitan",IF(K369="Selesai","Selesai",IF(J369="","Isi tarikh",IF(NOT(ISNUMBER(J369)),"Semak tarikh",IF(J369&lt;TODAY(),"Lewat",IF(J369&lt;=TODAY()+7,"Dalam 7 hari","Mengikut jadual")))))))))</f>
        <v/>
      </c>
    </row>
    <row r="370" spans="8:14" ht="30" customHeight="1">
      <c r="H370" s="8">
        <f>IF(OR(D370="",F370="",F370="manual",M370&lt;&gt;1),"",IFERROR(IF(OR(VLOOKUP(IF(B370="Selepas majlis","Selepas",C370),Tetapan!$A$6:$N$10,CHOOSE(MATCH(F370,{"majlis","jemputan","rsvp","katering"},0),3,9,11,10),FALSE)="",VLOOKUP(IF(B370="Selepas majlis","Selepas",C370),Tetapan!$A$6:$N$10,CHOOSE(MATCH(F370,{"majlis","jemputan","rsvp","katering"},0),3,9,11,10),FALSE)=0),"",VLOOKUP(IF(B370="Selepas majlis","Selepas",C370),Tetapan!$A$6:$N$10,CHOOSE(MATCH(F370,{"majlis","jemputan","rsvp","katering"},0),3,9,11,10),FALSE)+G370),""))</f>
        <v/>
      </c>
      <c r="J370" s="8">
        <f>IF(OR(D370="",M370&lt;&gt;1),"",IF(I370&lt;&gt;"",I370,H370))</f>
        <v/>
      </c>
      <c r="M370" s="9">
        <f>IF(D370="","",IFERROR(IF(VLOOKUP(C370,Tetapan!$A$6:$C$9,2,FALSE)="Ya",1,0),0))</f>
        <v/>
      </c>
      <c r="N370" s="9">
        <f>IF(D370="","",IF(COUNTIF(Majlis,C370)&lt;&gt;1,"Semak majlis",IF(M370&lt;&gt;1,"Majlis tidak aktif",IF(K370="Tidak berkaitan","Tidak berkaitan",IF(K370="Selesai","Selesai",IF(J370="","Isi tarikh",IF(NOT(ISNUMBER(J370)),"Semak tarikh",IF(J370&lt;TODAY(),"Lewat",IF(J370&lt;=TODAY()+7,"Dalam 7 hari","Mengikut jadual")))))))))</f>
        <v/>
      </c>
    </row>
    <row r="371" spans="8:14" ht="30" customHeight="1">
      <c r="H371" s="8">
        <f>IF(OR(D371="",F371="",F371="manual",M371&lt;&gt;1),"",IFERROR(IF(OR(VLOOKUP(IF(B371="Selepas majlis","Selepas",C371),Tetapan!$A$6:$N$10,CHOOSE(MATCH(F371,{"majlis","jemputan","rsvp","katering"},0),3,9,11,10),FALSE)="",VLOOKUP(IF(B371="Selepas majlis","Selepas",C371),Tetapan!$A$6:$N$10,CHOOSE(MATCH(F371,{"majlis","jemputan","rsvp","katering"},0),3,9,11,10),FALSE)=0),"",VLOOKUP(IF(B371="Selepas majlis","Selepas",C371),Tetapan!$A$6:$N$10,CHOOSE(MATCH(F371,{"majlis","jemputan","rsvp","katering"},0),3,9,11,10),FALSE)+G371),""))</f>
        <v/>
      </c>
      <c r="J371" s="8">
        <f>IF(OR(D371="",M371&lt;&gt;1),"",IF(I371&lt;&gt;"",I371,H371))</f>
        <v/>
      </c>
      <c r="M371" s="9">
        <f>IF(D371="","",IFERROR(IF(VLOOKUP(C371,Tetapan!$A$6:$C$9,2,FALSE)="Ya",1,0),0))</f>
        <v/>
      </c>
      <c r="N371" s="9">
        <f>IF(D371="","",IF(COUNTIF(Majlis,C371)&lt;&gt;1,"Semak majlis",IF(M371&lt;&gt;1,"Majlis tidak aktif",IF(K371="Tidak berkaitan","Tidak berkaitan",IF(K371="Selesai","Selesai",IF(J371="","Isi tarikh",IF(NOT(ISNUMBER(J371)),"Semak tarikh",IF(J371&lt;TODAY(),"Lewat",IF(J371&lt;=TODAY()+7,"Dalam 7 hari","Mengikut jadual")))))))))</f>
        <v/>
      </c>
    </row>
    <row r="372" spans="8:14" ht="30" customHeight="1">
      <c r="H372" s="8">
        <f>IF(OR(D372="",F372="",F372="manual",M372&lt;&gt;1),"",IFERROR(IF(OR(VLOOKUP(IF(B372="Selepas majlis","Selepas",C372),Tetapan!$A$6:$N$10,CHOOSE(MATCH(F372,{"majlis","jemputan","rsvp","katering"},0),3,9,11,10),FALSE)="",VLOOKUP(IF(B372="Selepas majlis","Selepas",C372),Tetapan!$A$6:$N$10,CHOOSE(MATCH(F372,{"majlis","jemputan","rsvp","katering"},0),3,9,11,10),FALSE)=0),"",VLOOKUP(IF(B372="Selepas majlis","Selepas",C372),Tetapan!$A$6:$N$10,CHOOSE(MATCH(F372,{"majlis","jemputan","rsvp","katering"},0),3,9,11,10),FALSE)+G372),""))</f>
        <v/>
      </c>
      <c r="J372" s="8">
        <f>IF(OR(D372="",M372&lt;&gt;1),"",IF(I372&lt;&gt;"",I372,H372))</f>
        <v/>
      </c>
      <c r="M372" s="9">
        <f>IF(D372="","",IFERROR(IF(VLOOKUP(C372,Tetapan!$A$6:$C$9,2,FALSE)="Ya",1,0),0))</f>
        <v/>
      </c>
      <c r="N372" s="9">
        <f>IF(D372="","",IF(COUNTIF(Majlis,C372)&lt;&gt;1,"Semak majlis",IF(M372&lt;&gt;1,"Majlis tidak aktif",IF(K372="Tidak berkaitan","Tidak berkaitan",IF(K372="Selesai","Selesai",IF(J372="","Isi tarikh",IF(NOT(ISNUMBER(J372)),"Semak tarikh",IF(J372&lt;TODAY(),"Lewat",IF(J372&lt;=TODAY()+7,"Dalam 7 hari","Mengikut jadual")))))))))</f>
        <v/>
      </c>
    </row>
    <row r="373" spans="8:14" ht="30" customHeight="1">
      <c r="H373" s="8">
        <f>IF(OR(D373="",F373="",F373="manual",M373&lt;&gt;1),"",IFERROR(IF(OR(VLOOKUP(IF(B373="Selepas majlis","Selepas",C373),Tetapan!$A$6:$N$10,CHOOSE(MATCH(F373,{"majlis","jemputan","rsvp","katering"},0),3,9,11,10),FALSE)="",VLOOKUP(IF(B373="Selepas majlis","Selepas",C373),Tetapan!$A$6:$N$10,CHOOSE(MATCH(F373,{"majlis","jemputan","rsvp","katering"},0),3,9,11,10),FALSE)=0),"",VLOOKUP(IF(B373="Selepas majlis","Selepas",C373),Tetapan!$A$6:$N$10,CHOOSE(MATCH(F373,{"majlis","jemputan","rsvp","katering"},0),3,9,11,10),FALSE)+G373),""))</f>
        <v/>
      </c>
      <c r="J373" s="8">
        <f>IF(OR(D373="",M373&lt;&gt;1),"",IF(I373&lt;&gt;"",I373,H373))</f>
        <v/>
      </c>
      <c r="M373" s="9">
        <f>IF(D373="","",IFERROR(IF(VLOOKUP(C373,Tetapan!$A$6:$C$9,2,FALSE)="Ya",1,0),0))</f>
        <v/>
      </c>
      <c r="N373" s="9">
        <f>IF(D373="","",IF(COUNTIF(Majlis,C373)&lt;&gt;1,"Semak majlis",IF(M373&lt;&gt;1,"Majlis tidak aktif",IF(K373="Tidak berkaitan","Tidak berkaitan",IF(K373="Selesai","Selesai",IF(J373="","Isi tarikh",IF(NOT(ISNUMBER(J373)),"Semak tarikh",IF(J373&lt;TODAY(),"Lewat",IF(J373&lt;=TODAY()+7,"Dalam 7 hari","Mengikut jadual")))))))))</f>
        <v/>
      </c>
    </row>
    <row r="374" spans="8:14" ht="30" customHeight="1">
      <c r="H374" s="8">
        <f>IF(OR(D374="",F374="",F374="manual",M374&lt;&gt;1),"",IFERROR(IF(OR(VLOOKUP(IF(B374="Selepas majlis","Selepas",C374),Tetapan!$A$6:$N$10,CHOOSE(MATCH(F374,{"majlis","jemputan","rsvp","katering"},0),3,9,11,10),FALSE)="",VLOOKUP(IF(B374="Selepas majlis","Selepas",C374),Tetapan!$A$6:$N$10,CHOOSE(MATCH(F374,{"majlis","jemputan","rsvp","katering"},0),3,9,11,10),FALSE)=0),"",VLOOKUP(IF(B374="Selepas majlis","Selepas",C374),Tetapan!$A$6:$N$10,CHOOSE(MATCH(F374,{"majlis","jemputan","rsvp","katering"},0),3,9,11,10),FALSE)+G374),""))</f>
        <v/>
      </c>
      <c r="J374" s="8">
        <f>IF(OR(D374="",M374&lt;&gt;1),"",IF(I374&lt;&gt;"",I374,H374))</f>
        <v/>
      </c>
      <c r="M374" s="9">
        <f>IF(D374="","",IFERROR(IF(VLOOKUP(C374,Tetapan!$A$6:$C$9,2,FALSE)="Ya",1,0),0))</f>
        <v/>
      </c>
      <c r="N374" s="9">
        <f>IF(D374="","",IF(COUNTIF(Majlis,C374)&lt;&gt;1,"Semak majlis",IF(M374&lt;&gt;1,"Majlis tidak aktif",IF(K374="Tidak berkaitan","Tidak berkaitan",IF(K374="Selesai","Selesai",IF(J374="","Isi tarikh",IF(NOT(ISNUMBER(J374)),"Semak tarikh",IF(J374&lt;TODAY(),"Lewat",IF(J374&lt;=TODAY()+7,"Dalam 7 hari","Mengikut jadual")))))))))</f>
        <v/>
      </c>
    </row>
    <row r="375" spans="8:14" ht="30" customHeight="1">
      <c r="H375" s="8">
        <f>IF(OR(D375="",F375="",F375="manual",M375&lt;&gt;1),"",IFERROR(IF(OR(VLOOKUP(IF(B375="Selepas majlis","Selepas",C375),Tetapan!$A$6:$N$10,CHOOSE(MATCH(F375,{"majlis","jemputan","rsvp","katering"},0),3,9,11,10),FALSE)="",VLOOKUP(IF(B375="Selepas majlis","Selepas",C375),Tetapan!$A$6:$N$10,CHOOSE(MATCH(F375,{"majlis","jemputan","rsvp","katering"},0),3,9,11,10),FALSE)=0),"",VLOOKUP(IF(B375="Selepas majlis","Selepas",C375),Tetapan!$A$6:$N$10,CHOOSE(MATCH(F375,{"majlis","jemputan","rsvp","katering"},0),3,9,11,10),FALSE)+G375),""))</f>
        <v/>
      </c>
      <c r="J375" s="8">
        <f>IF(OR(D375="",M375&lt;&gt;1),"",IF(I375&lt;&gt;"",I375,H375))</f>
        <v/>
      </c>
      <c r="M375" s="9">
        <f>IF(D375="","",IFERROR(IF(VLOOKUP(C375,Tetapan!$A$6:$C$9,2,FALSE)="Ya",1,0),0))</f>
        <v/>
      </c>
      <c r="N375" s="9">
        <f>IF(D375="","",IF(COUNTIF(Majlis,C375)&lt;&gt;1,"Semak majlis",IF(M375&lt;&gt;1,"Majlis tidak aktif",IF(K375="Tidak berkaitan","Tidak berkaitan",IF(K375="Selesai","Selesai",IF(J375="","Isi tarikh",IF(NOT(ISNUMBER(J375)),"Semak tarikh",IF(J375&lt;TODAY(),"Lewat",IF(J375&lt;=TODAY()+7,"Dalam 7 hari","Mengikut jadual")))))))))</f>
        <v/>
      </c>
    </row>
    <row r="376" spans="8:14" ht="30" customHeight="1">
      <c r="H376" s="8">
        <f>IF(OR(D376="",F376="",F376="manual",M376&lt;&gt;1),"",IFERROR(IF(OR(VLOOKUP(IF(B376="Selepas majlis","Selepas",C376),Tetapan!$A$6:$N$10,CHOOSE(MATCH(F376,{"majlis","jemputan","rsvp","katering"},0),3,9,11,10),FALSE)="",VLOOKUP(IF(B376="Selepas majlis","Selepas",C376),Tetapan!$A$6:$N$10,CHOOSE(MATCH(F376,{"majlis","jemputan","rsvp","katering"},0),3,9,11,10),FALSE)=0),"",VLOOKUP(IF(B376="Selepas majlis","Selepas",C376),Tetapan!$A$6:$N$10,CHOOSE(MATCH(F376,{"majlis","jemputan","rsvp","katering"},0),3,9,11,10),FALSE)+G376),""))</f>
        <v/>
      </c>
      <c r="J376" s="8">
        <f>IF(OR(D376="",M376&lt;&gt;1),"",IF(I376&lt;&gt;"",I376,H376))</f>
        <v/>
      </c>
      <c r="M376" s="9">
        <f>IF(D376="","",IFERROR(IF(VLOOKUP(C376,Tetapan!$A$6:$C$9,2,FALSE)="Ya",1,0),0))</f>
        <v/>
      </c>
      <c r="N376" s="9">
        <f>IF(D376="","",IF(COUNTIF(Majlis,C376)&lt;&gt;1,"Semak majlis",IF(M376&lt;&gt;1,"Majlis tidak aktif",IF(K376="Tidak berkaitan","Tidak berkaitan",IF(K376="Selesai","Selesai",IF(J376="","Isi tarikh",IF(NOT(ISNUMBER(J376)),"Semak tarikh",IF(J376&lt;TODAY(),"Lewat",IF(J376&lt;=TODAY()+7,"Dalam 7 hari","Mengikut jadual")))))))))</f>
        <v/>
      </c>
    </row>
    <row r="377" spans="8:14" ht="30" customHeight="1">
      <c r="H377" s="8">
        <f>IF(OR(D377="",F377="",F377="manual",M377&lt;&gt;1),"",IFERROR(IF(OR(VLOOKUP(IF(B377="Selepas majlis","Selepas",C377),Tetapan!$A$6:$N$10,CHOOSE(MATCH(F377,{"majlis","jemputan","rsvp","katering"},0),3,9,11,10),FALSE)="",VLOOKUP(IF(B377="Selepas majlis","Selepas",C377),Tetapan!$A$6:$N$10,CHOOSE(MATCH(F377,{"majlis","jemputan","rsvp","katering"},0),3,9,11,10),FALSE)=0),"",VLOOKUP(IF(B377="Selepas majlis","Selepas",C377),Tetapan!$A$6:$N$10,CHOOSE(MATCH(F377,{"majlis","jemputan","rsvp","katering"},0),3,9,11,10),FALSE)+G377),""))</f>
        <v/>
      </c>
      <c r="J377" s="8">
        <f>IF(OR(D377="",M377&lt;&gt;1),"",IF(I377&lt;&gt;"",I377,H377))</f>
        <v/>
      </c>
      <c r="M377" s="9">
        <f>IF(D377="","",IFERROR(IF(VLOOKUP(C377,Tetapan!$A$6:$C$9,2,FALSE)="Ya",1,0),0))</f>
        <v/>
      </c>
      <c r="N377" s="9">
        <f>IF(D377="","",IF(COUNTIF(Majlis,C377)&lt;&gt;1,"Semak majlis",IF(M377&lt;&gt;1,"Majlis tidak aktif",IF(K377="Tidak berkaitan","Tidak berkaitan",IF(K377="Selesai","Selesai",IF(J377="","Isi tarikh",IF(NOT(ISNUMBER(J377)),"Semak tarikh",IF(J377&lt;TODAY(),"Lewat",IF(J377&lt;=TODAY()+7,"Dalam 7 hari","Mengikut jadual")))))))))</f>
        <v/>
      </c>
    </row>
    <row r="378" spans="8:14" ht="30" customHeight="1">
      <c r="H378" s="8">
        <f>IF(OR(D378="",F378="",F378="manual",M378&lt;&gt;1),"",IFERROR(IF(OR(VLOOKUP(IF(B378="Selepas majlis","Selepas",C378),Tetapan!$A$6:$N$10,CHOOSE(MATCH(F378,{"majlis","jemputan","rsvp","katering"},0),3,9,11,10),FALSE)="",VLOOKUP(IF(B378="Selepas majlis","Selepas",C378),Tetapan!$A$6:$N$10,CHOOSE(MATCH(F378,{"majlis","jemputan","rsvp","katering"},0),3,9,11,10),FALSE)=0),"",VLOOKUP(IF(B378="Selepas majlis","Selepas",C378),Tetapan!$A$6:$N$10,CHOOSE(MATCH(F378,{"majlis","jemputan","rsvp","katering"},0),3,9,11,10),FALSE)+G378),""))</f>
        <v/>
      </c>
      <c r="J378" s="8">
        <f>IF(OR(D378="",M378&lt;&gt;1),"",IF(I378&lt;&gt;"",I378,H378))</f>
        <v/>
      </c>
      <c r="M378" s="9">
        <f>IF(D378="","",IFERROR(IF(VLOOKUP(C378,Tetapan!$A$6:$C$9,2,FALSE)="Ya",1,0),0))</f>
        <v/>
      </c>
      <c r="N378" s="9">
        <f>IF(D378="","",IF(COUNTIF(Majlis,C378)&lt;&gt;1,"Semak majlis",IF(M378&lt;&gt;1,"Majlis tidak aktif",IF(K378="Tidak berkaitan","Tidak berkaitan",IF(K378="Selesai","Selesai",IF(J378="","Isi tarikh",IF(NOT(ISNUMBER(J378)),"Semak tarikh",IF(J378&lt;TODAY(),"Lewat",IF(J378&lt;=TODAY()+7,"Dalam 7 hari","Mengikut jadual")))))))))</f>
        <v/>
      </c>
    </row>
    <row r="379" spans="8:14" ht="30" customHeight="1">
      <c r="H379" s="8">
        <f>IF(OR(D379="",F379="",F379="manual",M379&lt;&gt;1),"",IFERROR(IF(OR(VLOOKUP(IF(B379="Selepas majlis","Selepas",C379),Tetapan!$A$6:$N$10,CHOOSE(MATCH(F379,{"majlis","jemputan","rsvp","katering"},0),3,9,11,10),FALSE)="",VLOOKUP(IF(B379="Selepas majlis","Selepas",C379),Tetapan!$A$6:$N$10,CHOOSE(MATCH(F379,{"majlis","jemputan","rsvp","katering"},0),3,9,11,10),FALSE)=0),"",VLOOKUP(IF(B379="Selepas majlis","Selepas",C379),Tetapan!$A$6:$N$10,CHOOSE(MATCH(F379,{"majlis","jemputan","rsvp","katering"},0),3,9,11,10),FALSE)+G379),""))</f>
        <v/>
      </c>
      <c r="J379" s="8">
        <f>IF(OR(D379="",M379&lt;&gt;1),"",IF(I379&lt;&gt;"",I379,H379))</f>
        <v/>
      </c>
      <c r="M379" s="9">
        <f>IF(D379="","",IFERROR(IF(VLOOKUP(C379,Tetapan!$A$6:$C$9,2,FALSE)="Ya",1,0),0))</f>
        <v/>
      </c>
      <c r="N379" s="9">
        <f>IF(D379="","",IF(COUNTIF(Majlis,C379)&lt;&gt;1,"Semak majlis",IF(M379&lt;&gt;1,"Majlis tidak aktif",IF(K379="Tidak berkaitan","Tidak berkaitan",IF(K379="Selesai","Selesai",IF(J379="","Isi tarikh",IF(NOT(ISNUMBER(J379)),"Semak tarikh",IF(J379&lt;TODAY(),"Lewat",IF(J379&lt;=TODAY()+7,"Dalam 7 hari","Mengikut jadual")))))))))</f>
        <v/>
      </c>
    </row>
    <row r="380" spans="8:14" ht="30" customHeight="1">
      <c r="H380" s="8">
        <f>IF(OR(D380="",F380="",F380="manual",M380&lt;&gt;1),"",IFERROR(IF(OR(VLOOKUP(IF(B380="Selepas majlis","Selepas",C380),Tetapan!$A$6:$N$10,CHOOSE(MATCH(F380,{"majlis","jemputan","rsvp","katering"},0),3,9,11,10),FALSE)="",VLOOKUP(IF(B380="Selepas majlis","Selepas",C380),Tetapan!$A$6:$N$10,CHOOSE(MATCH(F380,{"majlis","jemputan","rsvp","katering"},0),3,9,11,10),FALSE)=0),"",VLOOKUP(IF(B380="Selepas majlis","Selepas",C380),Tetapan!$A$6:$N$10,CHOOSE(MATCH(F380,{"majlis","jemputan","rsvp","katering"},0),3,9,11,10),FALSE)+G380),""))</f>
        <v/>
      </c>
      <c r="J380" s="8">
        <f>IF(OR(D380="",M380&lt;&gt;1),"",IF(I380&lt;&gt;"",I380,H380))</f>
        <v/>
      </c>
      <c r="M380" s="9">
        <f>IF(D380="","",IFERROR(IF(VLOOKUP(C380,Tetapan!$A$6:$C$9,2,FALSE)="Ya",1,0),0))</f>
        <v/>
      </c>
      <c r="N380" s="9">
        <f>IF(D380="","",IF(COUNTIF(Majlis,C380)&lt;&gt;1,"Semak majlis",IF(M380&lt;&gt;1,"Majlis tidak aktif",IF(K380="Tidak berkaitan","Tidak berkaitan",IF(K380="Selesai","Selesai",IF(J380="","Isi tarikh",IF(NOT(ISNUMBER(J380)),"Semak tarikh",IF(J380&lt;TODAY(),"Lewat",IF(J380&lt;=TODAY()+7,"Dalam 7 hari","Mengikut jadual")))))))))</f>
        <v/>
      </c>
    </row>
    <row r="381" spans="8:14" ht="30" customHeight="1">
      <c r="H381" s="8">
        <f>IF(OR(D381="",F381="",F381="manual",M381&lt;&gt;1),"",IFERROR(IF(OR(VLOOKUP(IF(B381="Selepas majlis","Selepas",C381),Tetapan!$A$6:$N$10,CHOOSE(MATCH(F381,{"majlis","jemputan","rsvp","katering"},0),3,9,11,10),FALSE)="",VLOOKUP(IF(B381="Selepas majlis","Selepas",C381),Tetapan!$A$6:$N$10,CHOOSE(MATCH(F381,{"majlis","jemputan","rsvp","katering"},0),3,9,11,10),FALSE)=0),"",VLOOKUP(IF(B381="Selepas majlis","Selepas",C381),Tetapan!$A$6:$N$10,CHOOSE(MATCH(F381,{"majlis","jemputan","rsvp","katering"},0),3,9,11,10),FALSE)+G381),""))</f>
        <v/>
      </c>
      <c r="J381" s="8">
        <f>IF(OR(D381="",M381&lt;&gt;1),"",IF(I381&lt;&gt;"",I381,H381))</f>
        <v/>
      </c>
      <c r="M381" s="9">
        <f>IF(D381="","",IFERROR(IF(VLOOKUP(C381,Tetapan!$A$6:$C$9,2,FALSE)="Ya",1,0),0))</f>
        <v/>
      </c>
      <c r="N381" s="9">
        <f>IF(D381="","",IF(COUNTIF(Majlis,C381)&lt;&gt;1,"Semak majlis",IF(M381&lt;&gt;1,"Majlis tidak aktif",IF(K381="Tidak berkaitan","Tidak berkaitan",IF(K381="Selesai","Selesai",IF(J381="","Isi tarikh",IF(NOT(ISNUMBER(J381)),"Semak tarikh",IF(J381&lt;TODAY(),"Lewat",IF(J381&lt;=TODAY()+7,"Dalam 7 hari","Mengikut jadual")))))))))</f>
        <v/>
      </c>
    </row>
    <row r="382" spans="8:14" ht="30" customHeight="1">
      <c r="H382" s="8">
        <f>IF(OR(D382="",F382="",F382="manual",M382&lt;&gt;1),"",IFERROR(IF(OR(VLOOKUP(IF(B382="Selepas majlis","Selepas",C382),Tetapan!$A$6:$N$10,CHOOSE(MATCH(F382,{"majlis","jemputan","rsvp","katering"},0),3,9,11,10),FALSE)="",VLOOKUP(IF(B382="Selepas majlis","Selepas",C382),Tetapan!$A$6:$N$10,CHOOSE(MATCH(F382,{"majlis","jemputan","rsvp","katering"},0),3,9,11,10),FALSE)=0),"",VLOOKUP(IF(B382="Selepas majlis","Selepas",C382),Tetapan!$A$6:$N$10,CHOOSE(MATCH(F382,{"majlis","jemputan","rsvp","katering"},0),3,9,11,10),FALSE)+G382),""))</f>
        <v/>
      </c>
      <c r="J382" s="8">
        <f>IF(OR(D382="",M382&lt;&gt;1),"",IF(I382&lt;&gt;"",I382,H382))</f>
        <v/>
      </c>
      <c r="M382" s="9">
        <f>IF(D382="","",IFERROR(IF(VLOOKUP(C382,Tetapan!$A$6:$C$9,2,FALSE)="Ya",1,0),0))</f>
        <v/>
      </c>
      <c r="N382" s="9">
        <f>IF(D382="","",IF(COUNTIF(Majlis,C382)&lt;&gt;1,"Semak majlis",IF(M382&lt;&gt;1,"Majlis tidak aktif",IF(K382="Tidak berkaitan","Tidak berkaitan",IF(K382="Selesai","Selesai",IF(J382="","Isi tarikh",IF(NOT(ISNUMBER(J382)),"Semak tarikh",IF(J382&lt;TODAY(),"Lewat",IF(J382&lt;=TODAY()+7,"Dalam 7 hari","Mengikut jadual")))))))))</f>
        <v/>
      </c>
    </row>
    <row r="383" spans="8:14" ht="30" customHeight="1">
      <c r="H383" s="8">
        <f>IF(OR(D383="",F383="",F383="manual",M383&lt;&gt;1),"",IFERROR(IF(OR(VLOOKUP(IF(B383="Selepas majlis","Selepas",C383),Tetapan!$A$6:$N$10,CHOOSE(MATCH(F383,{"majlis","jemputan","rsvp","katering"},0),3,9,11,10),FALSE)="",VLOOKUP(IF(B383="Selepas majlis","Selepas",C383),Tetapan!$A$6:$N$10,CHOOSE(MATCH(F383,{"majlis","jemputan","rsvp","katering"},0),3,9,11,10),FALSE)=0),"",VLOOKUP(IF(B383="Selepas majlis","Selepas",C383),Tetapan!$A$6:$N$10,CHOOSE(MATCH(F383,{"majlis","jemputan","rsvp","katering"},0),3,9,11,10),FALSE)+G383),""))</f>
        <v/>
      </c>
      <c r="J383" s="8">
        <f>IF(OR(D383="",M383&lt;&gt;1),"",IF(I383&lt;&gt;"",I383,H383))</f>
        <v/>
      </c>
      <c r="M383" s="9">
        <f>IF(D383="","",IFERROR(IF(VLOOKUP(C383,Tetapan!$A$6:$C$9,2,FALSE)="Ya",1,0),0))</f>
        <v/>
      </c>
      <c r="N383" s="9">
        <f>IF(D383="","",IF(COUNTIF(Majlis,C383)&lt;&gt;1,"Semak majlis",IF(M383&lt;&gt;1,"Majlis tidak aktif",IF(K383="Tidak berkaitan","Tidak berkaitan",IF(K383="Selesai","Selesai",IF(J383="","Isi tarikh",IF(NOT(ISNUMBER(J383)),"Semak tarikh",IF(J383&lt;TODAY(),"Lewat",IF(J383&lt;=TODAY()+7,"Dalam 7 hari","Mengikut jadual")))))))))</f>
        <v/>
      </c>
    </row>
    <row r="384" spans="8:14" ht="30" customHeight="1">
      <c r="H384" s="8">
        <f>IF(OR(D384="",F384="",F384="manual",M384&lt;&gt;1),"",IFERROR(IF(OR(VLOOKUP(IF(B384="Selepas majlis","Selepas",C384),Tetapan!$A$6:$N$10,CHOOSE(MATCH(F384,{"majlis","jemputan","rsvp","katering"},0),3,9,11,10),FALSE)="",VLOOKUP(IF(B384="Selepas majlis","Selepas",C384),Tetapan!$A$6:$N$10,CHOOSE(MATCH(F384,{"majlis","jemputan","rsvp","katering"},0),3,9,11,10),FALSE)=0),"",VLOOKUP(IF(B384="Selepas majlis","Selepas",C384),Tetapan!$A$6:$N$10,CHOOSE(MATCH(F384,{"majlis","jemputan","rsvp","katering"},0),3,9,11,10),FALSE)+G384),""))</f>
        <v/>
      </c>
      <c r="J384" s="8">
        <f>IF(OR(D384="",M384&lt;&gt;1),"",IF(I384&lt;&gt;"",I384,H384))</f>
        <v/>
      </c>
      <c r="M384" s="9">
        <f>IF(D384="","",IFERROR(IF(VLOOKUP(C384,Tetapan!$A$6:$C$9,2,FALSE)="Ya",1,0),0))</f>
        <v/>
      </c>
      <c r="N384" s="9">
        <f>IF(D384="","",IF(COUNTIF(Majlis,C384)&lt;&gt;1,"Semak majlis",IF(M384&lt;&gt;1,"Majlis tidak aktif",IF(K384="Tidak berkaitan","Tidak berkaitan",IF(K384="Selesai","Selesai",IF(J384="","Isi tarikh",IF(NOT(ISNUMBER(J384)),"Semak tarikh",IF(J384&lt;TODAY(),"Lewat",IF(J384&lt;=TODAY()+7,"Dalam 7 hari","Mengikut jadual")))))))))</f>
        <v/>
      </c>
    </row>
    <row r="385" spans="8:14" ht="30" customHeight="1">
      <c r="H385" s="8">
        <f>IF(OR(D385="",F385="",F385="manual",M385&lt;&gt;1),"",IFERROR(IF(OR(VLOOKUP(IF(B385="Selepas majlis","Selepas",C385),Tetapan!$A$6:$N$10,CHOOSE(MATCH(F385,{"majlis","jemputan","rsvp","katering"},0),3,9,11,10),FALSE)="",VLOOKUP(IF(B385="Selepas majlis","Selepas",C385),Tetapan!$A$6:$N$10,CHOOSE(MATCH(F385,{"majlis","jemputan","rsvp","katering"},0),3,9,11,10),FALSE)=0),"",VLOOKUP(IF(B385="Selepas majlis","Selepas",C385),Tetapan!$A$6:$N$10,CHOOSE(MATCH(F385,{"majlis","jemputan","rsvp","katering"},0),3,9,11,10),FALSE)+G385),""))</f>
        <v/>
      </c>
      <c r="J385" s="8">
        <f>IF(OR(D385="",M385&lt;&gt;1),"",IF(I385&lt;&gt;"",I385,H385))</f>
        <v/>
      </c>
      <c r="M385" s="9">
        <f>IF(D385="","",IFERROR(IF(VLOOKUP(C385,Tetapan!$A$6:$C$9,2,FALSE)="Ya",1,0),0))</f>
        <v/>
      </c>
      <c r="N385" s="9">
        <f>IF(D385="","",IF(COUNTIF(Majlis,C385)&lt;&gt;1,"Semak majlis",IF(M385&lt;&gt;1,"Majlis tidak aktif",IF(K385="Tidak berkaitan","Tidak berkaitan",IF(K385="Selesai","Selesai",IF(J385="","Isi tarikh",IF(NOT(ISNUMBER(J385)),"Semak tarikh",IF(J385&lt;TODAY(),"Lewat",IF(J385&lt;=TODAY()+7,"Dalam 7 hari","Mengikut jadual")))))))))</f>
        <v/>
      </c>
    </row>
    <row r="386" spans="8:14" ht="30" customHeight="1">
      <c r="H386" s="8">
        <f>IF(OR(D386="",F386="",F386="manual",M386&lt;&gt;1),"",IFERROR(IF(OR(VLOOKUP(IF(B386="Selepas majlis","Selepas",C386),Tetapan!$A$6:$N$10,CHOOSE(MATCH(F386,{"majlis","jemputan","rsvp","katering"},0),3,9,11,10),FALSE)="",VLOOKUP(IF(B386="Selepas majlis","Selepas",C386),Tetapan!$A$6:$N$10,CHOOSE(MATCH(F386,{"majlis","jemputan","rsvp","katering"},0),3,9,11,10),FALSE)=0),"",VLOOKUP(IF(B386="Selepas majlis","Selepas",C386),Tetapan!$A$6:$N$10,CHOOSE(MATCH(F386,{"majlis","jemputan","rsvp","katering"},0),3,9,11,10),FALSE)+G386),""))</f>
        <v/>
      </c>
      <c r="J386" s="8">
        <f>IF(OR(D386="",M386&lt;&gt;1),"",IF(I386&lt;&gt;"",I386,H386))</f>
        <v/>
      </c>
      <c r="M386" s="9">
        <f>IF(D386="","",IFERROR(IF(VLOOKUP(C386,Tetapan!$A$6:$C$9,2,FALSE)="Ya",1,0),0))</f>
        <v/>
      </c>
      <c r="N386" s="9">
        <f>IF(D386="","",IF(COUNTIF(Majlis,C386)&lt;&gt;1,"Semak majlis",IF(M386&lt;&gt;1,"Majlis tidak aktif",IF(K386="Tidak berkaitan","Tidak berkaitan",IF(K386="Selesai","Selesai",IF(J386="","Isi tarikh",IF(NOT(ISNUMBER(J386)),"Semak tarikh",IF(J386&lt;TODAY(),"Lewat",IF(J386&lt;=TODAY()+7,"Dalam 7 hari","Mengikut jadual")))))))))</f>
        <v/>
      </c>
    </row>
    <row r="387" spans="8:14" ht="30" customHeight="1">
      <c r="H387" s="8">
        <f>IF(OR(D387="",F387="",F387="manual",M387&lt;&gt;1),"",IFERROR(IF(OR(VLOOKUP(IF(B387="Selepas majlis","Selepas",C387),Tetapan!$A$6:$N$10,CHOOSE(MATCH(F387,{"majlis","jemputan","rsvp","katering"},0),3,9,11,10),FALSE)="",VLOOKUP(IF(B387="Selepas majlis","Selepas",C387),Tetapan!$A$6:$N$10,CHOOSE(MATCH(F387,{"majlis","jemputan","rsvp","katering"},0),3,9,11,10),FALSE)=0),"",VLOOKUP(IF(B387="Selepas majlis","Selepas",C387),Tetapan!$A$6:$N$10,CHOOSE(MATCH(F387,{"majlis","jemputan","rsvp","katering"},0),3,9,11,10),FALSE)+G387),""))</f>
        <v/>
      </c>
      <c r="J387" s="8">
        <f>IF(OR(D387="",M387&lt;&gt;1),"",IF(I387&lt;&gt;"",I387,H387))</f>
        <v/>
      </c>
      <c r="M387" s="9">
        <f>IF(D387="","",IFERROR(IF(VLOOKUP(C387,Tetapan!$A$6:$C$9,2,FALSE)="Ya",1,0),0))</f>
        <v/>
      </c>
      <c r="N387" s="9">
        <f>IF(D387="","",IF(COUNTIF(Majlis,C387)&lt;&gt;1,"Semak majlis",IF(M387&lt;&gt;1,"Majlis tidak aktif",IF(K387="Tidak berkaitan","Tidak berkaitan",IF(K387="Selesai","Selesai",IF(J387="","Isi tarikh",IF(NOT(ISNUMBER(J387)),"Semak tarikh",IF(J387&lt;TODAY(),"Lewat",IF(J387&lt;=TODAY()+7,"Dalam 7 hari","Mengikut jadual")))))))))</f>
        <v/>
      </c>
    </row>
    <row r="388" spans="8:14" ht="30" customHeight="1">
      <c r="H388" s="8">
        <f>IF(OR(D388="",F388="",F388="manual",M388&lt;&gt;1),"",IFERROR(IF(OR(VLOOKUP(IF(B388="Selepas majlis","Selepas",C388),Tetapan!$A$6:$N$10,CHOOSE(MATCH(F388,{"majlis","jemputan","rsvp","katering"},0),3,9,11,10),FALSE)="",VLOOKUP(IF(B388="Selepas majlis","Selepas",C388),Tetapan!$A$6:$N$10,CHOOSE(MATCH(F388,{"majlis","jemputan","rsvp","katering"},0),3,9,11,10),FALSE)=0),"",VLOOKUP(IF(B388="Selepas majlis","Selepas",C388),Tetapan!$A$6:$N$10,CHOOSE(MATCH(F388,{"majlis","jemputan","rsvp","katering"},0),3,9,11,10),FALSE)+G388),""))</f>
        <v/>
      </c>
      <c r="J388" s="8">
        <f>IF(OR(D388="",M388&lt;&gt;1),"",IF(I388&lt;&gt;"",I388,H388))</f>
        <v/>
      </c>
      <c r="M388" s="9">
        <f>IF(D388="","",IFERROR(IF(VLOOKUP(C388,Tetapan!$A$6:$C$9,2,FALSE)="Ya",1,0),0))</f>
        <v/>
      </c>
      <c r="N388" s="9">
        <f>IF(D388="","",IF(COUNTIF(Majlis,C388)&lt;&gt;1,"Semak majlis",IF(M388&lt;&gt;1,"Majlis tidak aktif",IF(K388="Tidak berkaitan","Tidak berkaitan",IF(K388="Selesai","Selesai",IF(J388="","Isi tarikh",IF(NOT(ISNUMBER(J388)),"Semak tarikh",IF(J388&lt;TODAY(),"Lewat",IF(J388&lt;=TODAY()+7,"Dalam 7 hari","Mengikut jadual")))))))))</f>
        <v/>
      </c>
    </row>
    <row r="389" spans="8:14" ht="30" customHeight="1">
      <c r="H389" s="8">
        <f>IF(OR(D389="",F389="",F389="manual",M389&lt;&gt;1),"",IFERROR(IF(OR(VLOOKUP(IF(B389="Selepas majlis","Selepas",C389),Tetapan!$A$6:$N$10,CHOOSE(MATCH(F389,{"majlis","jemputan","rsvp","katering"},0),3,9,11,10),FALSE)="",VLOOKUP(IF(B389="Selepas majlis","Selepas",C389),Tetapan!$A$6:$N$10,CHOOSE(MATCH(F389,{"majlis","jemputan","rsvp","katering"},0),3,9,11,10),FALSE)=0),"",VLOOKUP(IF(B389="Selepas majlis","Selepas",C389),Tetapan!$A$6:$N$10,CHOOSE(MATCH(F389,{"majlis","jemputan","rsvp","katering"},0),3,9,11,10),FALSE)+G389),""))</f>
        <v/>
      </c>
      <c r="J389" s="8">
        <f>IF(OR(D389="",M389&lt;&gt;1),"",IF(I389&lt;&gt;"",I389,H389))</f>
        <v/>
      </c>
      <c r="M389" s="9">
        <f>IF(D389="","",IFERROR(IF(VLOOKUP(C389,Tetapan!$A$6:$C$9,2,FALSE)="Ya",1,0),0))</f>
        <v/>
      </c>
      <c r="N389" s="9">
        <f>IF(D389="","",IF(COUNTIF(Majlis,C389)&lt;&gt;1,"Semak majlis",IF(M389&lt;&gt;1,"Majlis tidak aktif",IF(K389="Tidak berkaitan","Tidak berkaitan",IF(K389="Selesai","Selesai",IF(J389="","Isi tarikh",IF(NOT(ISNUMBER(J389)),"Semak tarikh",IF(J389&lt;TODAY(),"Lewat",IF(J389&lt;=TODAY()+7,"Dalam 7 hari","Mengikut jadual")))))))))</f>
        <v/>
      </c>
    </row>
    <row r="390" spans="8:14" ht="30" customHeight="1">
      <c r="H390" s="8">
        <f>IF(OR(D390="",F390="",F390="manual",M390&lt;&gt;1),"",IFERROR(IF(OR(VLOOKUP(IF(B390="Selepas majlis","Selepas",C390),Tetapan!$A$6:$N$10,CHOOSE(MATCH(F390,{"majlis","jemputan","rsvp","katering"},0),3,9,11,10),FALSE)="",VLOOKUP(IF(B390="Selepas majlis","Selepas",C390),Tetapan!$A$6:$N$10,CHOOSE(MATCH(F390,{"majlis","jemputan","rsvp","katering"},0),3,9,11,10),FALSE)=0),"",VLOOKUP(IF(B390="Selepas majlis","Selepas",C390),Tetapan!$A$6:$N$10,CHOOSE(MATCH(F390,{"majlis","jemputan","rsvp","katering"},0),3,9,11,10),FALSE)+G390),""))</f>
        <v/>
      </c>
      <c r="J390" s="8">
        <f>IF(OR(D390="",M390&lt;&gt;1),"",IF(I390&lt;&gt;"",I390,H390))</f>
        <v/>
      </c>
      <c r="M390" s="9">
        <f>IF(D390="","",IFERROR(IF(VLOOKUP(C390,Tetapan!$A$6:$C$9,2,FALSE)="Ya",1,0),0))</f>
        <v/>
      </c>
      <c r="N390" s="9">
        <f>IF(D390="","",IF(COUNTIF(Majlis,C390)&lt;&gt;1,"Semak majlis",IF(M390&lt;&gt;1,"Majlis tidak aktif",IF(K390="Tidak berkaitan","Tidak berkaitan",IF(K390="Selesai","Selesai",IF(J390="","Isi tarikh",IF(NOT(ISNUMBER(J390)),"Semak tarikh",IF(J390&lt;TODAY(),"Lewat",IF(J390&lt;=TODAY()+7,"Dalam 7 hari","Mengikut jadual")))))))))</f>
        <v/>
      </c>
    </row>
    <row r="391" spans="8:14" ht="30" customHeight="1">
      <c r="H391" s="8">
        <f>IF(OR(D391="",F391="",F391="manual",M391&lt;&gt;1),"",IFERROR(IF(OR(VLOOKUP(IF(B391="Selepas majlis","Selepas",C391),Tetapan!$A$6:$N$10,CHOOSE(MATCH(F391,{"majlis","jemputan","rsvp","katering"},0),3,9,11,10),FALSE)="",VLOOKUP(IF(B391="Selepas majlis","Selepas",C391),Tetapan!$A$6:$N$10,CHOOSE(MATCH(F391,{"majlis","jemputan","rsvp","katering"},0),3,9,11,10),FALSE)=0),"",VLOOKUP(IF(B391="Selepas majlis","Selepas",C391),Tetapan!$A$6:$N$10,CHOOSE(MATCH(F391,{"majlis","jemputan","rsvp","katering"},0),3,9,11,10),FALSE)+G391),""))</f>
        <v/>
      </c>
      <c r="J391" s="8">
        <f>IF(OR(D391="",M391&lt;&gt;1),"",IF(I391&lt;&gt;"",I391,H391))</f>
        <v/>
      </c>
      <c r="M391" s="9">
        <f>IF(D391="","",IFERROR(IF(VLOOKUP(C391,Tetapan!$A$6:$C$9,2,FALSE)="Ya",1,0),0))</f>
        <v/>
      </c>
      <c r="N391" s="9">
        <f>IF(D391="","",IF(COUNTIF(Majlis,C391)&lt;&gt;1,"Semak majlis",IF(M391&lt;&gt;1,"Majlis tidak aktif",IF(K391="Tidak berkaitan","Tidak berkaitan",IF(K391="Selesai","Selesai",IF(J391="","Isi tarikh",IF(NOT(ISNUMBER(J391)),"Semak tarikh",IF(J391&lt;TODAY(),"Lewat",IF(J391&lt;=TODAY()+7,"Dalam 7 hari","Mengikut jadual")))))))))</f>
        <v/>
      </c>
    </row>
    <row r="392" spans="8:14" ht="30" customHeight="1">
      <c r="H392" s="8">
        <f>IF(OR(D392="",F392="",F392="manual",M392&lt;&gt;1),"",IFERROR(IF(OR(VLOOKUP(IF(B392="Selepas majlis","Selepas",C392),Tetapan!$A$6:$N$10,CHOOSE(MATCH(F392,{"majlis","jemputan","rsvp","katering"},0),3,9,11,10),FALSE)="",VLOOKUP(IF(B392="Selepas majlis","Selepas",C392),Tetapan!$A$6:$N$10,CHOOSE(MATCH(F392,{"majlis","jemputan","rsvp","katering"},0),3,9,11,10),FALSE)=0),"",VLOOKUP(IF(B392="Selepas majlis","Selepas",C392),Tetapan!$A$6:$N$10,CHOOSE(MATCH(F392,{"majlis","jemputan","rsvp","katering"},0),3,9,11,10),FALSE)+G392),""))</f>
        <v/>
      </c>
      <c r="J392" s="8">
        <f>IF(OR(D392="",M392&lt;&gt;1),"",IF(I392&lt;&gt;"",I392,H392))</f>
        <v/>
      </c>
      <c r="M392" s="9">
        <f>IF(D392="","",IFERROR(IF(VLOOKUP(C392,Tetapan!$A$6:$C$9,2,FALSE)="Ya",1,0),0))</f>
        <v/>
      </c>
      <c r="N392" s="9">
        <f>IF(D392="","",IF(COUNTIF(Majlis,C392)&lt;&gt;1,"Semak majlis",IF(M392&lt;&gt;1,"Majlis tidak aktif",IF(K392="Tidak berkaitan","Tidak berkaitan",IF(K392="Selesai","Selesai",IF(J392="","Isi tarikh",IF(NOT(ISNUMBER(J392)),"Semak tarikh",IF(J392&lt;TODAY(),"Lewat",IF(J392&lt;=TODAY()+7,"Dalam 7 hari","Mengikut jadual")))))))))</f>
        <v/>
      </c>
    </row>
    <row r="393" spans="8:14" ht="30" customHeight="1">
      <c r="H393" s="8">
        <f>IF(OR(D393="",F393="",F393="manual",M393&lt;&gt;1),"",IFERROR(IF(OR(VLOOKUP(IF(B393="Selepas majlis","Selepas",C393),Tetapan!$A$6:$N$10,CHOOSE(MATCH(F393,{"majlis","jemputan","rsvp","katering"},0),3,9,11,10),FALSE)="",VLOOKUP(IF(B393="Selepas majlis","Selepas",C393),Tetapan!$A$6:$N$10,CHOOSE(MATCH(F393,{"majlis","jemputan","rsvp","katering"},0),3,9,11,10),FALSE)=0),"",VLOOKUP(IF(B393="Selepas majlis","Selepas",C393),Tetapan!$A$6:$N$10,CHOOSE(MATCH(F393,{"majlis","jemputan","rsvp","katering"},0),3,9,11,10),FALSE)+G393),""))</f>
        <v/>
      </c>
      <c r="J393" s="8">
        <f>IF(OR(D393="",M393&lt;&gt;1),"",IF(I393&lt;&gt;"",I393,H393))</f>
        <v/>
      </c>
      <c r="M393" s="9">
        <f>IF(D393="","",IFERROR(IF(VLOOKUP(C393,Tetapan!$A$6:$C$9,2,FALSE)="Ya",1,0),0))</f>
        <v/>
      </c>
      <c r="N393" s="9">
        <f>IF(D393="","",IF(COUNTIF(Majlis,C393)&lt;&gt;1,"Semak majlis",IF(M393&lt;&gt;1,"Majlis tidak aktif",IF(K393="Tidak berkaitan","Tidak berkaitan",IF(K393="Selesai","Selesai",IF(J393="","Isi tarikh",IF(NOT(ISNUMBER(J393)),"Semak tarikh",IF(J393&lt;TODAY(),"Lewat",IF(J393&lt;=TODAY()+7,"Dalam 7 hari","Mengikut jadual")))))))))</f>
        <v/>
      </c>
    </row>
    <row r="394" spans="8:14" ht="30" customHeight="1">
      <c r="H394" s="8">
        <f>IF(OR(D394="",F394="",F394="manual",M394&lt;&gt;1),"",IFERROR(IF(OR(VLOOKUP(IF(B394="Selepas majlis","Selepas",C394),Tetapan!$A$6:$N$10,CHOOSE(MATCH(F394,{"majlis","jemputan","rsvp","katering"},0),3,9,11,10),FALSE)="",VLOOKUP(IF(B394="Selepas majlis","Selepas",C394),Tetapan!$A$6:$N$10,CHOOSE(MATCH(F394,{"majlis","jemputan","rsvp","katering"},0),3,9,11,10),FALSE)=0),"",VLOOKUP(IF(B394="Selepas majlis","Selepas",C394),Tetapan!$A$6:$N$10,CHOOSE(MATCH(F394,{"majlis","jemputan","rsvp","katering"},0),3,9,11,10),FALSE)+G394),""))</f>
        <v/>
      </c>
      <c r="J394" s="8">
        <f>IF(OR(D394="",M394&lt;&gt;1),"",IF(I394&lt;&gt;"",I394,H394))</f>
        <v/>
      </c>
      <c r="M394" s="9">
        <f>IF(D394="","",IFERROR(IF(VLOOKUP(C394,Tetapan!$A$6:$C$9,2,FALSE)="Ya",1,0),0))</f>
        <v/>
      </c>
      <c r="N394" s="9">
        <f>IF(D394="","",IF(COUNTIF(Majlis,C394)&lt;&gt;1,"Semak majlis",IF(M394&lt;&gt;1,"Majlis tidak aktif",IF(K394="Tidak berkaitan","Tidak berkaitan",IF(K394="Selesai","Selesai",IF(J394="","Isi tarikh",IF(NOT(ISNUMBER(J394)),"Semak tarikh",IF(J394&lt;TODAY(),"Lewat",IF(J394&lt;=TODAY()+7,"Dalam 7 hari","Mengikut jadual")))))))))</f>
        <v/>
      </c>
    </row>
    <row r="395" spans="8:14" ht="30" customHeight="1">
      <c r="H395" s="8">
        <f>IF(OR(D395="",F395="",F395="manual",M395&lt;&gt;1),"",IFERROR(IF(OR(VLOOKUP(IF(B395="Selepas majlis","Selepas",C395),Tetapan!$A$6:$N$10,CHOOSE(MATCH(F395,{"majlis","jemputan","rsvp","katering"},0),3,9,11,10),FALSE)="",VLOOKUP(IF(B395="Selepas majlis","Selepas",C395),Tetapan!$A$6:$N$10,CHOOSE(MATCH(F395,{"majlis","jemputan","rsvp","katering"},0),3,9,11,10),FALSE)=0),"",VLOOKUP(IF(B395="Selepas majlis","Selepas",C395),Tetapan!$A$6:$N$10,CHOOSE(MATCH(F395,{"majlis","jemputan","rsvp","katering"},0),3,9,11,10),FALSE)+G395),""))</f>
        <v/>
      </c>
      <c r="J395" s="8">
        <f>IF(OR(D395="",M395&lt;&gt;1),"",IF(I395&lt;&gt;"",I395,H395))</f>
        <v/>
      </c>
      <c r="M395" s="9">
        <f>IF(D395="","",IFERROR(IF(VLOOKUP(C395,Tetapan!$A$6:$C$9,2,FALSE)="Ya",1,0),0))</f>
        <v/>
      </c>
      <c r="N395" s="9">
        <f>IF(D395="","",IF(COUNTIF(Majlis,C395)&lt;&gt;1,"Semak majlis",IF(M395&lt;&gt;1,"Majlis tidak aktif",IF(K395="Tidak berkaitan","Tidak berkaitan",IF(K395="Selesai","Selesai",IF(J395="","Isi tarikh",IF(NOT(ISNUMBER(J395)),"Semak tarikh",IF(J395&lt;TODAY(),"Lewat",IF(J395&lt;=TODAY()+7,"Dalam 7 hari","Mengikut jadual")))))))))</f>
        <v/>
      </c>
    </row>
    <row r="396" spans="8:14" ht="30" customHeight="1">
      <c r="H396" s="8">
        <f>IF(OR(D396="",F396="",F396="manual",M396&lt;&gt;1),"",IFERROR(IF(OR(VLOOKUP(IF(B396="Selepas majlis","Selepas",C396),Tetapan!$A$6:$N$10,CHOOSE(MATCH(F396,{"majlis","jemputan","rsvp","katering"},0),3,9,11,10),FALSE)="",VLOOKUP(IF(B396="Selepas majlis","Selepas",C396),Tetapan!$A$6:$N$10,CHOOSE(MATCH(F396,{"majlis","jemputan","rsvp","katering"},0),3,9,11,10),FALSE)=0),"",VLOOKUP(IF(B396="Selepas majlis","Selepas",C396),Tetapan!$A$6:$N$10,CHOOSE(MATCH(F396,{"majlis","jemputan","rsvp","katering"},0),3,9,11,10),FALSE)+G396),""))</f>
        <v/>
      </c>
      <c r="J396" s="8">
        <f>IF(OR(D396="",M396&lt;&gt;1),"",IF(I396&lt;&gt;"",I396,H396))</f>
        <v/>
      </c>
      <c r="M396" s="9">
        <f>IF(D396="","",IFERROR(IF(VLOOKUP(C396,Tetapan!$A$6:$C$9,2,FALSE)="Ya",1,0),0))</f>
        <v/>
      </c>
      <c r="N396" s="9">
        <f>IF(D396="","",IF(COUNTIF(Majlis,C396)&lt;&gt;1,"Semak majlis",IF(M396&lt;&gt;1,"Majlis tidak aktif",IF(K396="Tidak berkaitan","Tidak berkaitan",IF(K396="Selesai","Selesai",IF(J396="","Isi tarikh",IF(NOT(ISNUMBER(J396)),"Semak tarikh",IF(J396&lt;TODAY(),"Lewat",IF(J396&lt;=TODAY()+7,"Dalam 7 hari","Mengikut jadual")))))))))</f>
        <v/>
      </c>
    </row>
    <row r="397" spans="8:14" ht="30" customHeight="1">
      <c r="H397" s="8">
        <f>IF(OR(D397="",F397="",F397="manual",M397&lt;&gt;1),"",IFERROR(IF(OR(VLOOKUP(IF(B397="Selepas majlis","Selepas",C397),Tetapan!$A$6:$N$10,CHOOSE(MATCH(F397,{"majlis","jemputan","rsvp","katering"},0),3,9,11,10),FALSE)="",VLOOKUP(IF(B397="Selepas majlis","Selepas",C397),Tetapan!$A$6:$N$10,CHOOSE(MATCH(F397,{"majlis","jemputan","rsvp","katering"},0),3,9,11,10),FALSE)=0),"",VLOOKUP(IF(B397="Selepas majlis","Selepas",C397),Tetapan!$A$6:$N$10,CHOOSE(MATCH(F397,{"majlis","jemputan","rsvp","katering"},0),3,9,11,10),FALSE)+G397),""))</f>
        <v/>
      </c>
      <c r="J397" s="8">
        <f>IF(OR(D397="",M397&lt;&gt;1),"",IF(I397&lt;&gt;"",I397,H397))</f>
        <v/>
      </c>
      <c r="M397" s="9">
        <f>IF(D397="","",IFERROR(IF(VLOOKUP(C397,Tetapan!$A$6:$C$9,2,FALSE)="Ya",1,0),0))</f>
        <v/>
      </c>
      <c r="N397" s="9">
        <f>IF(D397="","",IF(COUNTIF(Majlis,C397)&lt;&gt;1,"Semak majlis",IF(M397&lt;&gt;1,"Majlis tidak aktif",IF(K397="Tidak berkaitan","Tidak berkaitan",IF(K397="Selesai","Selesai",IF(J397="","Isi tarikh",IF(NOT(ISNUMBER(J397)),"Semak tarikh",IF(J397&lt;TODAY(),"Lewat",IF(J397&lt;=TODAY()+7,"Dalam 7 hari","Mengikut jadual")))))))))</f>
        <v/>
      </c>
    </row>
    <row r="398" spans="8:14" ht="30" customHeight="1">
      <c r="H398" s="8">
        <f>IF(OR(D398="",F398="",F398="manual",M398&lt;&gt;1),"",IFERROR(IF(OR(VLOOKUP(IF(B398="Selepas majlis","Selepas",C398),Tetapan!$A$6:$N$10,CHOOSE(MATCH(F398,{"majlis","jemputan","rsvp","katering"},0),3,9,11,10),FALSE)="",VLOOKUP(IF(B398="Selepas majlis","Selepas",C398),Tetapan!$A$6:$N$10,CHOOSE(MATCH(F398,{"majlis","jemputan","rsvp","katering"},0),3,9,11,10),FALSE)=0),"",VLOOKUP(IF(B398="Selepas majlis","Selepas",C398),Tetapan!$A$6:$N$10,CHOOSE(MATCH(F398,{"majlis","jemputan","rsvp","katering"},0),3,9,11,10),FALSE)+G398),""))</f>
        <v/>
      </c>
      <c r="J398" s="8">
        <f>IF(OR(D398="",M398&lt;&gt;1),"",IF(I398&lt;&gt;"",I398,H398))</f>
        <v/>
      </c>
      <c r="M398" s="9">
        <f>IF(D398="","",IFERROR(IF(VLOOKUP(C398,Tetapan!$A$6:$C$9,2,FALSE)="Ya",1,0),0))</f>
        <v/>
      </c>
      <c r="N398" s="9">
        <f>IF(D398="","",IF(COUNTIF(Majlis,C398)&lt;&gt;1,"Semak majlis",IF(M398&lt;&gt;1,"Majlis tidak aktif",IF(K398="Tidak berkaitan","Tidak berkaitan",IF(K398="Selesai","Selesai",IF(J398="","Isi tarikh",IF(NOT(ISNUMBER(J398)),"Semak tarikh",IF(J398&lt;TODAY(),"Lewat",IF(J398&lt;=TODAY()+7,"Dalam 7 hari","Mengikut jadual")))))))))</f>
        <v/>
      </c>
    </row>
    <row r="399" spans="8:14" ht="30" customHeight="1">
      <c r="H399" s="8">
        <f>IF(OR(D399="",F399="",F399="manual",M399&lt;&gt;1),"",IFERROR(IF(OR(VLOOKUP(IF(B399="Selepas majlis","Selepas",C399),Tetapan!$A$6:$N$10,CHOOSE(MATCH(F399,{"majlis","jemputan","rsvp","katering"},0),3,9,11,10),FALSE)="",VLOOKUP(IF(B399="Selepas majlis","Selepas",C399),Tetapan!$A$6:$N$10,CHOOSE(MATCH(F399,{"majlis","jemputan","rsvp","katering"},0),3,9,11,10),FALSE)=0),"",VLOOKUP(IF(B399="Selepas majlis","Selepas",C399),Tetapan!$A$6:$N$10,CHOOSE(MATCH(F399,{"majlis","jemputan","rsvp","katering"},0),3,9,11,10),FALSE)+G399),""))</f>
        <v/>
      </c>
      <c r="J399" s="8">
        <f>IF(OR(D399="",M399&lt;&gt;1),"",IF(I399&lt;&gt;"",I399,H399))</f>
        <v/>
      </c>
      <c r="M399" s="9">
        <f>IF(D399="","",IFERROR(IF(VLOOKUP(C399,Tetapan!$A$6:$C$9,2,FALSE)="Ya",1,0),0))</f>
        <v/>
      </c>
      <c r="N399" s="9">
        <f>IF(D399="","",IF(COUNTIF(Majlis,C399)&lt;&gt;1,"Semak majlis",IF(M399&lt;&gt;1,"Majlis tidak aktif",IF(K399="Tidak berkaitan","Tidak berkaitan",IF(K399="Selesai","Selesai",IF(J399="","Isi tarikh",IF(NOT(ISNUMBER(J399)),"Semak tarikh",IF(J399&lt;TODAY(),"Lewat",IF(J399&lt;=TODAY()+7,"Dalam 7 hari","Mengikut jadual")))))))))</f>
        <v/>
      </c>
    </row>
    <row r="400" spans="8:14" ht="30" customHeight="1">
      <c r="H400" s="8">
        <f>IF(OR(D400="",F400="",F400="manual",M400&lt;&gt;1),"",IFERROR(IF(OR(VLOOKUP(IF(B400="Selepas majlis","Selepas",C400),Tetapan!$A$6:$N$10,CHOOSE(MATCH(F400,{"majlis","jemputan","rsvp","katering"},0),3,9,11,10),FALSE)="",VLOOKUP(IF(B400="Selepas majlis","Selepas",C400),Tetapan!$A$6:$N$10,CHOOSE(MATCH(F400,{"majlis","jemputan","rsvp","katering"},0),3,9,11,10),FALSE)=0),"",VLOOKUP(IF(B400="Selepas majlis","Selepas",C400),Tetapan!$A$6:$N$10,CHOOSE(MATCH(F400,{"majlis","jemputan","rsvp","katering"},0),3,9,11,10),FALSE)+G400),""))</f>
        <v/>
      </c>
      <c r="J400" s="8">
        <f>IF(OR(D400="",M400&lt;&gt;1),"",IF(I400&lt;&gt;"",I400,H400))</f>
        <v/>
      </c>
      <c r="M400" s="9">
        <f>IF(D400="","",IFERROR(IF(VLOOKUP(C400,Tetapan!$A$6:$C$9,2,FALSE)="Ya",1,0),0))</f>
        <v/>
      </c>
      <c r="N400" s="9">
        <f>IF(D400="","",IF(COUNTIF(Majlis,C400)&lt;&gt;1,"Semak majlis",IF(M400&lt;&gt;1,"Majlis tidak aktif",IF(K400="Tidak berkaitan","Tidak berkaitan",IF(K400="Selesai","Selesai",IF(J400="","Isi tarikh",IF(NOT(ISNUMBER(J400)),"Semak tarikh",IF(J400&lt;TODAY(),"Lewat",IF(J400&lt;=TODAY()+7,"Dalam 7 hari","Mengikut jadual")))))))))</f>
        <v/>
      </c>
    </row>
    <row r="401" spans="8:14" ht="30" customHeight="1">
      <c r="H401" s="8">
        <f>IF(OR(D401="",F401="",F401="manual",M401&lt;&gt;1),"",IFERROR(IF(OR(VLOOKUP(IF(B401="Selepas majlis","Selepas",C401),Tetapan!$A$6:$N$10,CHOOSE(MATCH(F401,{"majlis","jemputan","rsvp","katering"},0),3,9,11,10),FALSE)="",VLOOKUP(IF(B401="Selepas majlis","Selepas",C401),Tetapan!$A$6:$N$10,CHOOSE(MATCH(F401,{"majlis","jemputan","rsvp","katering"},0),3,9,11,10),FALSE)=0),"",VLOOKUP(IF(B401="Selepas majlis","Selepas",C401),Tetapan!$A$6:$N$10,CHOOSE(MATCH(F401,{"majlis","jemputan","rsvp","katering"},0),3,9,11,10),FALSE)+G401),""))</f>
        <v/>
      </c>
      <c r="J401" s="8">
        <f>IF(OR(D401="",M401&lt;&gt;1),"",IF(I401&lt;&gt;"",I401,H401))</f>
        <v/>
      </c>
      <c r="M401" s="9">
        <f>IF(D401="","",IFERROR(IF(VLOOKUP(C401,Tetapan!$A$6:$C$9,2,FALSE)="Ya",1,0),0))</f>
        <v/>
      </c>
      <c r="N401" s="9">
        <f>IF(D401="","",IF(COUNTIF(Majlis,C401)&lt;&gt;1,"Semak majlis",IF(M401&lt;&gt;1,"Majlis tidak aktif",IF(K401="Tidak berkaitan","Tidak berkaitan",IF(K401="Selesai","Selesai",IF(J401="","Isi tarikh",IF(NOT(ISNUMBER(J401)),"Semak tarikh",IF(J401&lt;TODAY(),"Lewat",IF(J401&lt;=TODAY()+7,"Dalam 7 hari","Mengikut jadual")))))))))</f>
        <v/>
      </c>
    </row>
    <row r="402" spans="8:14" ht="30" customHeight="1">
      <c r="H402" s="8">
        <f>IF(OR(D402="",F402="",F402="manual",M402&lt;&gt;1),"",IFERROR(IF(OR(VLOOKUP(IF(B402="Selepas majlis","Selepas",C402),Tetapan!$A$6:$N$10,CHOOSE(MATCH(F402,{"majlis","jemputan","rsvp","katering"},0),3,9,11,10),FALSE)="",VLOOKUP(IF(B402="Selepas majlis","Selepas",C402),Tetapan!$A$6:$N$10,CHOOSE(MATCH(F402,{"majlis","jemputan","rsvp","katering"},0),3,9,11,10),FALSE)=0),"",VLOOKUP(IF(B402="Selepas majlis","Selepas",C402),Tetapan!$A$6:$N$10,CHOOSE(MATCH(F402,{"majlis","jemputan","rsvp","katering"},0),3,9,11,10),FALSE)+G402),""))</f>
        <v/>
      </c>
      <c r="J402" s="8">
        <f>IF(OR(D402="",M402&lt;&gt;1),"",IF(I402&lt;&gt;"",I402,H402))</f>
        <v/>
      </c>
      <c r="M402" s="9">
        <f>IF(D402="","",IFERROR(IF(VLOOKUP(C402,Tetapan!$A$6:$C$9,2,FALSE)="Ya",1,0),0))</f>
        <v/>
      </c>
      <c r="N402" s="9">
        <f>IF(D402="","",IF(COUNTIF(Majlis,C402)&lt;&gt;1,"Semak majlis",IF(M402&lt;&gt;1,"Majlis tidak aktif",IF(K402="Tidak berkaitan","Tidak berkaitan",IF(K402="Selesai","Selesai",IF(J402="","Isi tarikh",IF(NOT(ISNUMBER(J402)),"Semak tarikh",IF(J402&lt;TODAY(),"Lewat",IF(J402&lt;=TODAY()+7,"Dalam 7 hari","Mengikut jadual")))))))))</f>
        <v/>
      </c>
    </row>
    <row r="403" spans="8:14" ht="30" customHeight="1">
      <c r="H403" s="8">
        <f>IF(OR(D403="",F403="",F403="manual",M403&lt;&gt;1),"",IFERROR(IF(OR(VLOOKUP(IF(B403="Selepas majlis","Selepas",C403),Tetapan!$A$6:$N$10,CHOOSE(MATCH(F403,{"majlis","jemputan","rsvp","katering"},0),3,9,11,10),FALSE)="",VLOOKUP(IF(B403="Selepas majlis","Selepas",C403),Tetapan!$A$6:$N$10,CHOOSE(MATCH(F403,{"majlis","jemputan","rsvp","katering"},0),3,9,11,10),FALSE)=0),"",VLOOKUP(IF(B403="Selepas majlis","Selepas",C403),Tetapan!$A$6:$N$10,CHOOSE(MATCH(F403,{"majlis","jemputan","rsvp","katering"},0),3,9,11,10),FALSE)+G403),""))</f>
        <v/>
      </c>
      <c r="J403" s="8">
        <f>IF(OR(D403="",M403&lt;&gt;1),"",IF(I403&lt;&gt;"",I403,H403))</f>
        <v/>
      </c>
      <c r="M403" s="9">
        <f>IF(D403="","",IFERROR(IF(VLOOKUP(C403,Tetapan!$A$6:$C$9,2,FALSE)="Ya",1,0),0))</f>
        <v/>
      </c>
      <c r="N403" s="9">
        <f>IF(D403="","",IF(COUNTIF(Majlis,C403)&lt;&gt;1,"Semak majlis",IF(M403&lt;&gt;1,"Majlis tidak aktif",IF(K403="Tidak berkaitan","Tidak berkaitan",IF(K403="Selesai","Selesai",IF(J403="","Isi tarikh",IF(NOT(ISNUMBER(J403)),"Semak tarikh",IF(J403&lt;TODAY(),"Lewat",IF(J403&lt;=TODAY()+7,"Dalam 7 hari","Mengikut jadual")))))))))</f>
        <v/>
      </c>
    </row>
    <row r="404" spans="8:14" ht="30" customHeight="1">
      <c r="H404" s="8">
        <f>IF(OR(D404="",F404="",F404="manual",M404&lt;&gt;1),"",IFERROR(IF(OR(VLOOKUP(IF(B404="Selepas majlis","Selepas",C404),Tetapan!$A$6:$N$10,CHOOSE(MATCH(F404,{"majlis","jemputan","rsvp","katering"},0),3,9,11,10),FALSE)="",VLOOKUP(IF(B404="Selepas majlis","Selepas",C404),Tetapan!$A$6:$N$10,CHOOSE(MATCH(F404,{"majlis","jemputan","rsvp","katering"},0),3,9,11,10),FALSE)=0),"",VLOOKUP(IF(B404="Selepas majlis","Selepas",C404),Tetapan!$A$6:$N$10,CHOOSE(MATCH(F404,{"majlis","jemputan","rsvp","katering"},0),3,9,11,10),FALSE)+G404),""))</f>
        <v/>
      </c>
      <c r="J404" s="8">
        <f>IF(OR(D404="",M404&lt;&gt;1),"",IF(I404&lt;&gt;"",I404,H404))</f>
        <v/>
      </c>
      <c r="M404" s="9">
        <f>IF(D404="","",IFERROR(IF(VLOOKUP(C404,Tetapan!$A$6:$C$9,2,FALSE)="Ya",1,0),0))</f>
        <v/>
      </c>
      <c r="N404" s="9">
        <f>IF(D404="","",IF(COUNTIF(Majlis,C404)&lt;&gt;1,"Semak majlis",IF(M404&lt;&gt;1,"Majlis tidak aktif",IF(K404="Tidak berkaitan","Tidak berkaitan",IF(K404="Selesai","Selesai",IF(J404="","Isi tarikh",IF(NOT(ISNUMBER(J404)),"Semak tarikh",IF(J404&lt;TODAY(),"Lewat",IF(J404&lt;=TODAY()+7,"Dalam 7 hari","Mengikut jadual")))))))))</f>
        <v/>
      </c>
    </row>
    <row r="405" spans="8:14" ht="30" customHeight="1">
      <c r="H405" s="8">
        <f>IF(OR(D405="",F405="",F405="manual",M405&lt;&gt;1),"",IFERROR(IF(OR(VLOOKUP(IF(B405="Selepas majlis","Selepas",C405),Tetapan!$A$6:$N$10,CHOOSE(MATCH(F405,{"majlis","jemputan","rsvp","katering"},0),3,9,11,10),FALSE)="",VLOOKUP(IF(B405="Selepas majlis","Selepas",C405),Tetapan!$A$6:$N$10,CHOOSE(MATCH(F405,{"majlis","jemputan","rsvp","katering"},0),3,9,11,10),FALSE)=0),"",VLOOKUP(IF(B405="Selepas majlis","Selepas",C405),Tetapan!$A$6:$N$10,CHOOSE(MATCH(F405,{"majlis","jemputan","rsvp","katering"},0),3,9,11,10),FALSE)+G405),""))</f>
        <v/>
      </c>
      <c r="J405" s="8">
        <f>IF(OR(D405="",M405&lt;&gt;1),"",IF(I405&lt;&gt;"",I405,H405))</f>
        <v/>
      </c>
      <c r="M405" s="9">
        <f>IF(D405="","",IFERROR(IF(VLOOKUP(C405,Tetapan!$A$6:$C$9,2,FALSE)="Ya",1,0),0))</f>
        <v/>
      </c>
      <c r="N405" s="9">
        <f>IF(D405="","",IF(COUNTIF(Majlis,C405)&lt;&gt;1,"Semak majlis",IF(M405&lt;&gt;1,"Majlis tidak aktif",IF(K405="Tidak berkaitan","Tidak berkaitan",IF(K405="Selesai","Selesai",IF(J405="","Isi tarikh",IF(NOT(ISNUMBER(J405)),"Semak tarikh",IF(J405&lt;TODAY(),"Lewat",IF(J405&lt;=TODAY()+7,"Dalam 7 hari","Mengikut jadual")))))))))</f>
        <v/>
      </c>
    </row>
    <row r="406" spans="8:14" ht="30" customHeight="1">
      <c r="H406" s="8">
        <f>IF(OR(D406="",F406="",F406="manual",M406&lt;&gt;1),"",IFERROR(IF(OR(VLOOKUP(IF(B406="Selepas majlis","Selepas",C406),Tetapan!$A$6:$N$10,CHOOSE(MATCH(F406,{"majlis","jemputan","rsvp","katering"},0),3,9,11,10),FALSE)="",VLOOKUP(IF(B406="Selepas majlis","Selepas",C406),Tetapan!$A$6:$N$10,CHOOSE(MATCH(F406,{"majlis","jemputan","rsvp","katering"},0),3,9,11,10),FALSE)=0),"",VLOOKUP(IF(B406="Selepas majlis","Selepas",C406),Tetapan!$A$6:$N$10,CHOOSE(MATCH(F406,{"majlis","jemputan","rsvp","katering"},0),3,9,11,10),FALSE)+G406),""))</f>
        <v/>
      </c>
      <c r="J406" s="8">
        <f>IF(OR(D406="",M406&lt;&gt;1),"",IF(I406&lt;&gt;"",I406,H406))</f>
        <v/>
      </c>
      <c r="M406" s="9">
        <f>IF(D406="","",IFERROR(IF(VLOOKUP(C406,Tetapan!$A$6:$C$9,2,FALSE)="Ya",1,0),0))</f>
        <v/>
      </c>
      <c r="N406" s="9">
        <f>IF(D406="","",IF(COUNTIF(Majlis,C406)&lt;&gt;1,"Semak majlis",IF(M406&lt;&gt;1,"Majlis tidak aktif",IF(K406="Tidak berkaitan","Tidak berkaitan",IF(K406="Selesai","Selesai",IF(J406="","Isi tarikh",IF(NOT(ISNUMBER(J406)),"Semak tarikh",IF(J406&lt;TODAY(),"Lewat",IF(J406&lt;=TODAY()+7,"Dalam 7 hari","Mengikut jadual")))))))))</f>
        <v/>
      </c>
    </row>
    <row r="407" spans="8:14" ht="30" customHeight="1">
      <c r="H407" s="8">
        <f>IF(OR(D407="",F407="",F407="manual",M407&lt;&gt;1),"",IFERROR(IF(OR(VLOOKUP(IF(B407="Selepas majlis","Selepas",C407),Tetapan!$A$6:$N$10,CHOOSE(MATCH(F407,{"majlis","jemputan","rsvp","katering"},0),3,9,11,10),FALSE)="",VLOOKUP(IF(B407="Selepas majlis","Selepas",C407),Tetapan!$A$6:$N$10,CHOOSE(MATCH(F407,{"majlis","jemputan","rsvp","katering"},0),3,9,11,10),FALSE)=0),"",VLOOKUP(IF(B407="Selepas majlis","Selepas",C407),Tetapan!$A$6:$N$10,CHOOSE(MATCH(F407,{"majlis","jemputan","rsvp","katering"},0),3,9,11,10),FALSE)+G407),""))</f>
        <v/>
      </c>
      <c r="J407" s="8">
        <f>IF(OR(D407="",M407&lt;&gt;1),"",IF(I407&lt;&gt;"",I407,H407))</f>
        <v/>
      </c>
      <c r="M407" s="9">
        <f>IF(D407="","",IFERROR(IF(VLOOKUP(C407,Tetapan!$A$6:$C$9,2,FALSE)="Ya",1,0),0))</f>
        <v/>
      </c>
      <c r="N407" s="9">
        <f>IF(D407="","",IF(COUNTIF(Majlis,C407)&lt;&gt;1,"Semak majlis",IF(M407&lt;&gt;1,"Majlis tidak aktif",IF(K407="Tidak berkaitan","Tidak berkaitan",IF(K407="Selesai","Selesai",IF(J407="","Isi tarikh",IF(NOT(ISNUMBER(J407)),"Semak tarikh",IF(J407&lt;TODAY(),"Lewat",IF(J407&lt;=TODAY()+7,"Dalam 7 hari","Mengikut jadual")))))))))</f>
        <v/>
      </c>
    </row>
    <row r="408" spans="8:14" ht="30" customHeight="1">
      <c r="H408" s="8">
        <f>IF(OR(D408="",F408="",F408="manual",M408&lt;&gt;1),"",IFERROR(IF(OR(VLOOKUP(IF(B408="Selepas majlis","Selepas",C408),Tetapan!$A$6:$N$10,CHOOSE(MATCH(F408,{"majlis","jemputan","rsvp","katering"},0),3,9,11,10),FALSE)="",VLOOKUP(IF(B408="Selepas majlis","Selepas",C408),Tetapan!$A$6:$N$10,CHOOSE(MATCH(F408,{"majlis","jemputan","rsvp","katering"},0),3,9,11,10),FALSE)=0),"",VLOOKUP(IF(B408="Selepas majlis","Selepas",C408),Tetapan!$A$6:$N$10,CHOOSE(MATCH(F408,{"majlis","jemputan","rsvp","katering"},0),3,9,11,10),FALSE)+G408),""))</f>
        <v/>
      </c>
      <c r="J408" s="8">
        <f>IF(OR(D408="",M408&lt;&gt;1),"",IF(I408&lt;&gt;"",I408,H408))</f>
        <v/>
      </c>
      <c r="M408" s="9">
        <f>IF(D408="","",IFERROR(IF(VLOOKUP(C408,Tetapan!$A$6:$C$9,2,FALSE)="Ya",1,0),0))</f>
        <v/>
      </c>
      <c r="N408" s="9">
        <f>IF(D408="","",IF(COUNTIF(Majlis,C408)&lt;&gt;1,"Semak majlis",IF(M408&lt;&gt;1,"Majlis tidak aktif",IF(K408="Tidak berkaitan","Tidak berkaitan",IF(K408="Selesai","Selesai",IF(J408="","Isi tarikh",IF(NOT(ISNUMBER(J408)),"Semak tarikh",IF(J408&lt;TODAY(),"Lewat",IF(J408&lt;=TODAY()+7,"Dalam 7 hari","Mengikut jadual")))))))))</f>
        <v/>
      </c>
    </row>
    <row r="409" spans="8:14" ht="30" customHeight="1">
      <c r="H409" s="8">
        <f>IF(OR(D409="",F409="",F409="manual",M409&lt;&gt;1),"",IFERROR(IF(OR(VLOOKUP(IF(B409="Selepas majlis","Selepas",C409),Tetapan!$A$6:$N$10,CHOOSE(MATCH(F409,{"majlis","jemputan","rsvp","katering"},0),3,9,11,10),FALSE)="",VLOOKUP(IF(B409="Selepas majlis","Selepas",C409),Tetapan!$A$6:$N$10,CHOOSE(MATCH(F409,{"majlis","jemputan","rsvp","katering"},0),3,9,11,10),FALSE)=0),"",VLOOKUP(IF(B409="Selepas majlis","Selepas",C409),Tetapan!$A$6:$N$10,CHOOSE(MATCH(F409,{"majlis","jemputan","rsvp","katering"},0),3,9,11,10),FALSE)+G409),""))</f>
        <v/>
      </c>
      <c r="J409" s="8">
        <f>IF(OR(D409="",M409&lt;&gt;1),"",IF(I409&lt;&gt;"",I409,H409))</f>
        <v/>
      </c>
      <c r="M409" s="9">
        <f>IF(D409="","",IFERROR(IF(VLOOKUP(C409,Tetapan!$A$6:$C$9,2,FALSE)="Ya",1,0),0))</f>
        <v/>
      </c>
      <c r="N409" s="9">
        <f>IF(D409="","",IF(COUNTIF(Majlis,C409)&lt;&gt;1,"Semak majlis",IF(M409&lt;&gt;1,"Majlis tidak aktif",IF(K409="Tidak berkaitan","Tidak berkaitan",IF(K409="Selesai","Selesai",IF(J409="","Isi tarikh",IF(NOT(ISNUMBER(J409)),"Semak tarikh",IF(J409&lt;TODAY(),"Lewat",IF(J409&lt;=TODAY()+7,"Dalam 7 hari","Mengikut jadual")))))))))</f>
        <v/>
      </c>
    </row>
    <row r="410" spans="8:14" ht="30" customHeight="1">
      <c r="H410" s="8">
        <f>IF(OR(D410="",F410="",F410="manual",M410&lt;&gt;1),"",IFERROR(IF(OR(VLOOKUP(IF(B410="Selepas majlis","Selepas",C410),Tetapan!$A$6:$N$10,CHOOSE(MATCH(F410,{"majlis","jemputan","rsvp","katering"},0),3,9,11,10),FALSE)="",VLOOKUP(IF(B410="Selepas majlis","Selepas",C410),Tetapan!$A$6:$N$10,CHOOSE(MATCH(F410,{"majlis","jemputan","rsvp","katering"},0),3,9,11,10),FALSE)=0),"",VLOOKUP(IF(B410="Selepas majlis","Selepas",C410),Tetapan!$A$6:$N$10,CHOOSE(MATCH(F410,{"majlis","jemputan","rsvp","katering"},0),3,9,11,10),FALSE)+G410),""))</f>
        <v/>
      </c>
      <c r="J410" s="8">
        <f>IF(OR(D410="",M410&lt;&gt;1),"",IF(I410&lt;&gt;"",I410,H410))</f>
        <v/>
      </c>
      <c r="M410" s="9">
        <f>IF(D410="","",IFERROR(IF(VLOOKUP(C410,Tetapan!$A$6:$C$9,2,FALSE)="Ya",1,0),0))</f>
        <v/>
      </c>
      <c r="N410" s="9">
        <f>IF(D410="","",IF(COUNTIF(Majlis,C410)&lt;&gt;1,"Semak majlis",IF(M410&lt;&gt;1,"Majlis tidak aktif",IF(K410="Tidak berkaitan","Tidak berkaitan",IF(K410="Selesai","Selesai",IF(J410="","Isi tarikh",IF(NOT(ISNUMBER(J410)),"Semak tarikh",IF(J410&lt;TODAY(),"Lewat",IF(J410&lt;=TODAY()+7,"Dalam 7 hari","Mengikut jadual")))))))))</f>
        <v/>
      </c>
    </row>
    <row r="411" spans="8:14" ht="30" customHeight="1">
      <c r="H411" s="8">
        <f>IF(OR(D411="",F411="",F411="manual",M411&lt;&gt;1),"",IFERROR(IF(OR(VLOOKUP(IF(B411="Selepas majlis","Selepas",C411),Tetapan!$A$6:$N$10,CHOOSE(MATCH(F411,{"majlis","jemputan","rsvp","katering"},0),3,9,11,10),FALSE)="",VLOOKUP(IF(B411="Selepas majlis","Selepas",C411),Tetapan!$A$6:$N$10,CHOOSE(MATCH(F411,{"majlis","jemputan","rsvp","katering"},0),3,9,11,10),FALSE)=0),"",VLOOKUP(IF(B411="Selepas majlis","Selepas",C411),Tetapan!$A$6:$N$10,CHOOSE(MATCH(F411,{"majlis","jemputan","rsvp","katering"},0),3,9,11,10),FALSE)+G411),""))</f>
        <v/>
      </c>
      <c r="J411" s="8">
        <f>IF(OR(D411="",M411&lt;&gt;1),"",IF(I411&lt;&gt;"",I411,H411))</f>
        <v/>
      </c>
      <c r="M411" s="9">
        <f>IF(D411="","",IFERROR(IF(VLOOKUP(C411,Tetapan!$A$6:$C$9,2,FALSE)="Ya",1,0),0))</f>
        <v/>
      </c>
      <c r="N411" s="9">
        <f>IF(D411="","",IF(COUNTIF(Majlis,C411)&lt;&gt;1,"Semak majlis",IF(M411&lt;&gt;1,"Majlis tidak aktif",IF(K411="Tidak berkaitan","Tidak berkaitan",IF(K411="Selesai","Selesai",IF(J411="","Isi tarikh",IF(NOT(ISNUMBER(J411)),"Semak tarikh",IF(J411&lt;TODAY(),"Lewat",IF(J411&lt;=TODAY()+7,"Dalam 7 hari","Mengikut jadual")))))))))</f>
        <v/>
      </c>
    </row>
    <row r="412" spans="8:14" ht="30" customHeight="1">
      <c r="H412" s="8">
        <f>IF(OR(D412="",F412="",F412="manual",M412&lt;&gt;1),"",IFERROR(IF(OR(VLOOKUP(IF(B412="Selepas majlis","Selepas",C412),Tetapan!$A$6:$N$10,CHOOSE(MATCH(F412,{"majlis","jemputan","rsvp","katering"},0),3,9,11,10),FALSE)="",VLOOKUP(IF(B412="Selepas majlis","Selepas",C412),Tetapan!$A$6:$N$10,CHOOSE(MATCH(F412,{"majlis","jemputan","rsvp","katering"},0),3,9,11,10),FALSE)=0),"",VLOOKUP(IF(B412="Selepas majlis","Selepas",C412),Tetapan!$A$6:$N$10,CHOOSE(MATCH(F412,{"majlis","jemputan","rsvp","katering"},0),3,9,11,10),FALSE)+G412),""))</f>
        <v/>
      </c>
      <c r="J412" s="8">
        <f>IF(OR(D412="",M412&lt;&gt;1),"",IF(I412&lt;&gt;"",I412,H412))</f>
        <v/>
      </c>
      <c r="M412" s="9">
        <f>IF(D412="","",IFERROR(IF(VLOOKUP(C412,Tetapan!$A$6:$C$9,2,FALSE)="Ya",1,0),0))</f>
        <v/>
      </c>
      <c r="N412" s="9">
        <f>IF(D412="","",IF(COUNTIF(Majlis,C412)&lt;&gt;1,"Semak majlis",IF(M412&lt;&gt;1,"Majlis tidak aktif",IF(K412="Tidak berkaitan","Tidak berkaitan",IF(K412="Selesai","Selesai",IF(J412="","Isi tarikh",IF(NOT(ISNUMBER(J412)),"Semak tarikh",IF(J412&lt;TODAY(),"Lewat",IF(J412&lt;=TODAY()+7,"Dalam 7 hari","Mengikut jadual")))))))))</f>
        <v/>
      </c>
    </row>
    <row r="413" spans="8:14" ht="30" customHeight="1">
      <c r="H413" s="8">
        <f>IF(OR(D413="",F413="",F413="manual",M413&lt;&gt;1),"",IFERROR(IF(OR(VLOOKUP(IF(B413="Selepas majlis","Selepas",C413),Tetapan!$A$6:$N$10,CHOOSE(MATCH(F413,{"majlis","jemputan","rsvp","katering"},0),3,9,11,10),FALSE)="",VLOOKUP(IF(B413="Selepas majlis","Selepas",C413),Tetapan!$A$6:$N$10,CHOOSE(MATCH(F413,{"majlis","jemputan","rsvp","katering"},0),3,9,11,10),FALSE)=0),"",VLOOKUP(IF(B413="Selepas majlis","Selepas",C413),Tetapan!$A$6:$N$10,CHOOSE(MATCH(F413,{"majlis","jemputan","rsvp","katering"},0),3,9,11,10),FALSE)+G413),""))</f>
        <v/>
      </c>
      <c r="J413" s="8">
        <f>IF(OR(D413="",M413&lt;&gt;1),"",IF(I413&lt;&gt;"",I413,H413))</f>
        <v/>
      </c>
      <c r="M413" s="9">
        <f>IF(D413="","",IFERROR(IF(VLOOKUP(C413,Tetapan!$A$6:$C$9,2,FALSE)="Ya",1,0),0))</f>
        <v/>
      </c>
      <c r="N413" s="9">
        <f>IF(D413="","",IF(COUNTIF(Majlis,C413)&lt;&gt;1,"Semak majlis",IF(M413&lt;&gt;1,"Majlis tidak aktif",IF(K413="Tidak berkaitan","Tidak berkaitan",IF(K413="Selesai","Selesai",IF(J413="","Isi tarikh",IF(NOT(ISNUMBER(J413)),"Semak tarikh",IF(J413&lt;TODAY(),"Lewat",IF(J413&lt;=TODAY()+7,"Dalam 7 hari","Mengikut jadual")))))))))</f>
        <v/>
      </c>
    </row>
    <row r="414" spans="8:14" ht="30" customHeight="1">
      <c r="H414" s="8">
        <f>IF(OR(D414="",F414="",F414="manual",M414&lt;&gt;1),"",IFERROR(IF(OR(VLOOKUP(IF(B414="Selepas majlis","Selepas",C414),Tetapan!$A$6:$N$10,CHOOSE(MATCH(F414,{"majlis","jemputan","rsvp","katering"},0),3,9,11,10),FALSE)="",VLOOKUP(IF(B414="Selepas majlis","Selepas",C414),Tetapan!$A$6:$N$10,CHOOSE(MATCH(F414,{"majlis","jemputan","rsvp","katering"},0),3,9,11,10),FALSE)=0),"",VLOOKUP(IF(B414="Selepas majlis","Selepas",C414),Tetapan!$A$6:$N$10,CHOOSE(MATCH(F414,{"majlis","jemputan","rsvp","katering"},0),3,9,11,10),FALSE)+G414),""))</f>
        <v/>
      </c>
      <c r="J414" s="8">
        <f>IF(OR(D414="",M414&lt;&gt;1),"",IF(I414&lt;&gt;"",I414,H414))</f>
        <v/>
      </c>
      <c r="M414" s="9">
        <f>IF(D414="","",IFERROR(IF(VLOOKUP(C414,Tetapan!$A$6:$C$9,2,FALSE)="Ya",1,0),0))</f>
        <v/>
      </c>
      <c r="N414" s="9">
        <f>IF(D414="","",IF(COUNTIF(Majlis,C414)&lt;&gt;1,"Semak majlis",IF(M414&lt;&gt;1,"Majlis tidak aktif",IF(K414="Tidak berkaitan","Tidak berkaitan",IF(K414="Selesai","Selesai",IF(J414="","Isi tarikh",IF(NOT(ISNUMBER(J414)),"Semak tarikh",IF(J414&lt;TODAY(),"Lewat",IF(J414&lt;=TODAY()+7,"Dalam 7 hari","Mengikut jadual")))))))))</f>
        <v/>
      </c>
    </row>
    <row r="415" spans="8:14" ht="30" customHeight="1">
      <c r="H415" s="8">
        <f>IF(OR(D415="",F415="",F415="manual",M415&lt;&gt;1),"",IFERROR(IF(OR(VLOOKUP(IF(B415="Selepas majlis","Selepas",C415),Tetapan!$A$6:$N$10,CHOOSE(MATCH(F415,{"majlis","jemputan","rsvp","katering"},0),3,9,11,10),FALSE)="",VLOOKUP(IF(B415="Selepas majlis","Selepas",C415),Tetapan!$A$6:$N$10,CHOOSE(MATCH(F415,{"majlis","jemputan","rsvp","katering"},0),3,9,11,10),FALSE)=0),"",VLOOKUP(IF(B415="Selepas majlis","Selepas",C415),Tetapan!$A$6:$N$10,CHOOSE(MATCH(F415,{"majlis","jemputan","rsvp","katering"},0),3,9,11,10),FALSE)+G415),""))</f>
        <v/>
      </c>
      <c r="J415" s="8">
        <f>IF(OR(D415="",M415&lt;&gt;1),"",IF(I415&lt;&gt;"",I415,H415))</f>
        <v/>
      </c>
      <c r="M415" s="9">
        <f>IF(D415="","",IFERROR(IF(VLOOKUP(C415,Tetapan!$A$6:$C$9,2,FALSE)="Ya",1,0),0))</f>
        <v/>
      </c>
      <c r="N415" s="9">
        <f>IF(D415="","",IF(COUNTIF(Majlis,C415)&lt;&gt;1,"Semak majlis",IF(M415&lt;&gt;1,"Majlis tidak aktif",IF(K415="Tidak berkaitan","Tidak berkaitan",IF(K415="Selesai","Selesai",IF(J415="","Isi tarikh",IF(NOT(ISNUMBER(J415)),"Semak tarikh",IF(J415&lt;TODAY(),"Lewat",IF(J415&lt;=TODAY()+7,"Dalam 7 hari","Mengikut jadual")))))))))</f>
        <v/>
      </c>
    </row>
    <row r="416" spans="8:14" ht="30" customHeight="1">
      <c r="H416" s="8">
        <f>IF(OR(D416="",F416="",F416="manual",M416&lt;&gt;1),"",IFERROR(IF(OR(VLOOKUP(IF(B416="Selepas majlis","Selepas",C416),Tetapan!$A$6:$N$10,CHOOSE(MATCH(F416,{"majlis","jemputan","rsvp","katering"},0),3,9,11,10),FALSE)="",VLOOKUP(IF(B416="Selepas majlis","Selepas",C416),Tetapan!$A$6:$N$10,CHOOSE(MATCH(F416,{"majlis","jemputan","rsvp","katering"},0),3,9,11,10),FALSE)=0),"",VLOOKUP(IF(B416="Selepas majlis","Selepas",C416),Tetapan!$A$6:$N$10,CHOOSE(MATCH(F416,{"majlis","jemputan","rsvp","katering"},0),3,9,11,10),FALSE)+G416),""))</f>
        <v/>
      </c>
      <c r="J416" s="8">
        <f>IF(OR(D416="",M416&lt;&gt;1),"",IF(I416&lt;&gt;"",I416,H416))</f>
        <v/>
      </c>
      <c r="M416" s="9">
        <f>IF(D416="","",IFERROR(IF(VLOOKUP(C416,Tetapan!$A$6:$C$9,2,FALSE)="Ya",1,0),0))</f>
        <v/>
      </c>
      <c r="N416" s="9">
        <f>IF(D416="","",IF(COUNTIF(Majlis,C416)&lt;&gt;1,"Semak majlis",IF(M416&lt;&gt;1,"Majlis tidak aktif",IF(K416="Tidak berkaitan","Tidak berkaitan",IF(K416="Selesai","Selesai",IF(J416="","Isi tarikh",IF(NOT(ISNUMBER(J416)),"Semak tarikh",IF(J416&lt;TODAY(),"Lewat",IF(J416&lt;=TODAY()+7,"Dalam 7 hari","Mengikut jadual")))))))))</f>
        <v/>
      </c>
    </row>
    <row r="417" spans="8:14" ht="30" customHeight="1">
      <c r="H417" s="8">
        <f>IF(OR(D417="",F417="",F417="manual",M417&lt;&gt;1),"",IFERROR(IF(OR(VLOOKUP(IF(B417="Selepas majlis","Selepas",C417),Tetapan!$A$6:$N$10,CHOOSE(MATCH(F417,{"majlis","jemputan","rsvp","katering"},0),3,9,11,10),FALSE)="",VLOOKUP(IF(B417="Selepas majlis","Selepas",C417),Tetapan!$A$6:$N$10,CHOOSE(MATCH(F417,{"majlis","jemputan","rsvp","katering"},0),3,9,11,10),FALSE)=0),"",VLOOKUP(IF(B417="Selepas majlis","Selepas",C417),Tetapan!$A$6:$N$10,CHOOSE(MATCH(F417,{"majlis","jemputan","rsvp","katering"},0),3,9,11,10),FALSE)+G417),""))</f>
        <v/>
      </c>
      <c r="J417" s="8">
        <f>IF(OR(D417="",M417&lt;&gt;1),"",IF(I417&lt;&gt;"",I417,H417))</f>
        <v/>
      </c>
      <c r="M417" s="9">
        <f>IF(D417="","",IFERROR(IF(VLOOKUP(C417,Tetapan!$A$6:$C$9,2,FALSE)="Ya",1,0),0))</f>
        <v/>
      </c>
      <c r="N417" s="9">
        <f>IF(D417="","",IF(COUNTIF(Majlis,C417)&lt;&gt;1,"Semak majlis",IF(M417&lt;&gt;1,"Majlis tidak aktif",IF(K417="Tidak berkaitan","Tidak berkaitan",IF(K417="Selesai","Selesai",IF(J417="","Isi tarikh",IF(NOT(ISNUMBER(J417)),"Semak tarikh",IF(J417&lt;TODAY(),"Lewat",IF(J417&lt;=TODAY()+7,"Dalam 7 hari","Mengikut jadual")))))))))</f>
        <v/>
      </c>
    </row>
    <row r="418" spans="8:14" ht="30" customHeight="1">
      <c r="H418" s="8">
        <f>IF(OR(D418="",F418="",F418="manual",M418&lt;&gt;1),"",IFERROR(IF(OR(VLOOKUP(IF(B418="Selepas majlis","Selepas",C418),Tetapan!$A$6:$N$10,CHOOSE(MATCH(F418,{"majlis","jemputan","rsvp","katering"},0),3,9,11,10),FALSE)="",VLOOKUP(IF(B418="Selepas majlis","Selepas",C418),Tetapan!$A$6:$N$10,CHOOSE(MATCH(F418,{"majlis","jemputan","rsvp","katering"},0),3,9,11,10),FALSE)=0),"",VLOOKUP(IF(B418="Selepas majlis","Selepas",C418),Tetapan!$A$6:$N$10,CHOOSE(MATCH(F418,{"majlis","jemputan","rsvp","katering"},0),3,9,11,10),FALSE)+G418),""))</f>
        <v/>
      </c>
      <c r="J418" s="8">
        <f>IF(OR(D418="",M418&lt;&gt;1),"",IF(I418&lt;&gt;"",I418,H418))</f>
        <v/>
      </c>
      <c r="M418" s="9">
        <f>IF(D418="","",IFERROR(IF(VLOOKUP(C418,Tetapan!$A$6:$C$9,2,FALSE)="Ya",1,0),0))</f>
        <v/>
      </c>
      <c r="N418" s="9">
        <f>IF(D418="","",IF(COUNTIF(Majlis,C418)&lt;&gt;1,"Semak majlis",IF(M418&lt;&gt;1,"Majlis tidak aktif",IF(K418="Tidak berkaitan","Tidak berkaitan",IF(K418="Selesai","Selesai",IF(J418="","Isi tarikh",IF(NOT(ISNUMBER(J418)),"Semak tarikh",IF(J418&lt;TODAY(),"Lewat",IF(J418&lt;=TODAY()+7,"Dalam 7 hari","Mengikut jadual")))))))))</f>
        <v/>
      </c>
    </row>
    <row r="419" spans="8:14" ht="30" customHeight="1">
      <c r="H419" s="8">
        <f>IF(OR(D419="",F419="",F419="manual",M419&lt;&gt;1),"",IFERROR(IF(OR(VLOOKUP(IF(B419="Selepas majlis","Selepas",C419),Tetapan!$A$6:$N$10,CHOOSE(MATCH(F419,{"majlis","jemputan","rsvp","katering"},0),3,9,11,10),FALSE)="",VLOOKUP(IF(B419="Selepas majlis","Selepas",C419),Tetapan!$A$6:$N$10,CHOOSE(MATCH(F419,{"majlis","jemputan","rsvp","katering"},0),3,9,11,10),FALSE)=0),"",VLOOKUP(IF(B419="Selepas majlis","Selepas",C419),Tetapan!$A$6:$N$10,CHOOSE(MATCH(F419,{"majlis","jemputan","rsvp","katering"},0),3,9,11,10),FALSE)+G419),""))</f>
        <v/>
      </c>
      <c r="J419" s="8">
        <f>IF(OR(D419="",M419&lt;&gt;1),"",IF(I419&lt;&gt;"",I419,H419))</f>
        <v/>
      </c>
      <c r="M419" s="9">
        <f>IF(D419="","",IFERROR(IF(VLOOKUP(C419,Tetapan!$A$6:$C$9,2,FALSE)="Ya",1,0),0))</f>
        <v/>
      </c>
      <c r="N419" s="9">
        <f>IF(D419="","",IF(COUNTIF(Majlis,C419)&lt;&gt;1,"Semak majlis",IF(M419&lt;&gt;1,"Majlis tidak aktif",IF(K419="Tidak berkaitan","Tidak berkaitan",IF(K419="Selesai","Selesai",IF(J419="","Isi tarikh",IF(NOT(ISNUMBER(J419)),"Semak tarikh",IF(J419&lt;TODAY(),"Lewat",IF(J419&lt;=TODAY()+7,"Dalam 7 hari","Mengikut jadual")))))))))</f>
        <v/>
      </c>
    </row>
    <row r="420" spans="8:14" ht="30" customHeight="1">
      <c r="H420" s="8">
        <f>IF(OR(D420="",F420="",F420="manual",M420&lt;&gt;1),"",IFERROR(IF(OR(VLOOKUP(IF(B420="Selepas majlis","Selepas",C420),Tetapan!$A$6:$N$10,CHOOSE(MATCH(F420,{"majlis","jemputan","rsvp","katering"},0),3,9,11,10),FALSE)="",VLOOKUP(IF(B420="Selepas majlis","Selepas",C420),Tetapan!$A$6:$N$10,CHOOSE(MATCH(F420,{"majlis","jemputan","rsvp","katering"},0),3,9,11,10),FALSE)=0),"",VLOOKUP(IF(B420="Selepas majlis","Selepas",C420),Tetapan!$A$6:$N$10,CHOOSE(MATCH(F420,{"majlis","jemputan","rsvp","katering"},0),3,9,11,10),FALSE)+G420),""))</f>
        <v/>
      </c>
      <c r="J420" s="8">
        <f>IF(OR(D420="",M420&lt;&gt;1),"",IF(I420&lt;&gt;"",I420,H420))</f>
        <v/>
      </c>
      <c r="M420" s="9">
        <f>IF(D420="","",IFERROR(IF(VLOOKUP(C420,Tetapan!$A$6:$C$9,2,FALSE)="Ya",1,0),0))</f>
        <v/>
      </c>
      <c r="N420" s="9">
        <f>IF(D420="","",IF(COUNTIF(Majlis,C420)&lt;&gt;1,"Semak majlis",IF(M420&lt;&gt;1,"Majlis tidak aktif",IF(K420="Tidak berkaitan","Tidak berkaitan",IF(K420="Selesai","Selesai",IF(J420="","Isi tarikh",IF(NOT(ISNUMBER(J420)),"Semak tarikh",IF(J420&lt;TODAY(),"Lewat",IF(J420&lt;=TODAY()+7,"Dalam 7 hari","Mengikut jadual")))))))))</f>
        <v/>
      </c>
    </row>
    <row r="421" spans="8:14" ht="30" customHeight="1">
      <c r="H421" s="8">
        <f>IF(OR(D421="",F421="",F421="manual",M421&lt;&gt;1),"",IFERROR(IF(OR(VLOOKUP(IF(B421="Selepas majlis","Selepas",C421),Tetapan!$A$6:$N$10,CHOOSE(MATCH(F421,{"majlis","jemputan","rsvp","katering"},0),3,9,11,10),FALSE)="",VLOOKUP(IF(B421="Selepas majlis","Selepas",C421),Tetapan!$A$6:$N$10,CHOOSE(MATCH(F421,{"majlis","jemputan","rsvp","katering"},0),3,9,11,10),FALSE)=0),"",VLOOKUP(IF(B421="Selepas majlis","Selepas",C421),Tetapan!$A$6:$N$10,CHOOSE(MATCH(F421,{"majlis","jemputan","rsvp","katering"},0),3,9,11,10),FALSE)+G421),""))</f>
        <v/>
      </c>
      <c r="J421" s="8">
        <f>IF(OR(D421="",M421&lt;&gt;1),"",IF(I421&lt;&gt;"",I421,H421))</f>
        <v/>
      </c>
      <c r="M421" s="9">
        <f>IF(D421="","",IFERROR(IF(VLOOKUP(C421,Tetapan!$A$6:$C$9,2,FALSE)="Ya",1,0),0))</f>
        <v/>
      </c>
      <c r="N421" s="9">
        <f>IF(D421="","",IF(COUNTIF(Majlis,C421)&lt;&gt;1,"Semak majlis",IF(M421&lt;&gt;1,"Majlis tidak aktif",IF(K421="Tidak berkaitan","Tidak berkaitan",IF(K421="Selesai","Selesai",IF(J421="","Isi tarikh",IF(NOT(ISNUMBER(J421)),"Semak tarikh",IF(J421&lt;TODAY(),"Lewat",IF(J421&lt;=TODAY()+7,"Dalam 7 hari","Mengikut jadual")))))))))</f>
        <v/>
      </c>
    </row>
    <row r="422" spans="8:14" ht="30" customHeight="1">
      <c r="H422" s="8">
        <f>IF(OR(D422="",F422="",F422="manual",M422&lt;&gt;1),"",IFERROR(IF(OR(VLOOKUP(IF(B422="Selepas majlis","Selepas",C422),Tetapan!$A$6:$N$10,CHOOSE(MATCH(F422,{"majlis","jemputan","rsvp","katering"},0),3,9,11,10),FALSE)="",VLOOKUP(IF(B422="Selepas majlis","Selepas",C422),Tetapan!$A$6:$N$10,CHOOSE(MATCH(F422,{"majlis","jemputan","rsvp","katering"},0),3,9,11,10),FALSE)=0),"",VLOOKUP(IF(B422="Selepas majlis","Selepas",C422),Tetapan!$A$6:$N$10,CHOOSE(MATCH(F422,{"majlis","jemputan","rsvp","katering"},0),3,9,11,10),FALSE)+G422),""))</f>
        <v/>
      </c>
      <c r="J422" s="8">
        <f>IF(OR(D422="",M422&lt;&gt;1),"",IF(I422&lt;&gt;"",I422,H422))</f>
        <v/>
      </c>
      <c r="M422" s="9">
        <f>IF(D422="","",IFERROR(IF(VLOOKUP(C422,Tetapan!$A$6:$C$9,2,FALSE)="Ya",1,0),0))</f>
        <v/>
      </c>
      <c r="N422" s="9">
        <f>IF(D422="","",IF(COUNTIF(Majlis,C422)&lt;&gt;1,"Semak majlis",IF(M422&lt;&gt;1,"Majlis tidak aktif",IF(K422="Tidak berkaitan","Tidak berkaitan",IF(K422="Selesai","Selesai",IF(J422="","Isi tarikh",IF(NOT(ISNUMBER(J422)),"Semak tarikh",IF(J422&lt;TODAY(),"Lewat",IF(J422&lt;=TODAY()+7,"Dalam 7 hari","Mengikut jadual")))))))))</f>
        <v/>
      </c>
    </row>
    <row r="423" spans="8:14" ht="30" customHeight="1">
      <c r="H423" s="8">
        <f>IF(OR(D423="",F423="",F423="manual",M423&lt;&gt;1),"",IFERROR(IF(OR(VLOOKUP(IF(B423="Selepas majlis","Selepas",C423),Tetapan!$A$6:$N$10,CHOOSE(MATCH(F423,{"majlis","jemputan","rsvp","katering"},0),3,9,11,10),FALSE)="",VLOOKUP(IF(B423="Selepas majlis","Selepas",C423),Tetapan!$A$6:$N$10,CHOOSE(MATCH(F423,{"majlis","jemputan","rsvp","katering"},0),3,9,11,10),FALSE)=0),"",VLOOKUP(IF(B423="Selepas majlis","Selepas",C423),Tetapan!$A$6:$N$10,CHOOSE(MATCH(F423,{"majlis","jemputan","rsvp","katering"},0),3,9,11,10),FALSE)+G423),""))</f>
        <v/>
      </c>
      <c r="J423" s="8">
        <f>IF(OR(D423="",M423&lt;&gt;1),"",IF(I423&lt;&gt;"",I423,H423))</f>
        <v/>
      </c>
      <c r="M423" s="9">
        <f>IF(D423="","",IFERROR(IF(VLOOKUP(C423,Tetapan!$A$6:$C$9,2,FALSE)="Ya",1,0),0))</f>
        <v/>
      </c>
      <c r="N423" s="9">
        <f>IF(D423="","",IF(COUNTIF(Majlis,C423)&lt;&gt;1,"Semak majlis",IF(M423&lt;&gt;1,"Majlis tidak aktif",IF(K423="Tidak berkaitan","Tidak berkaitan",IF(K423="Selesai","Selesai",IF(J423="","Isi tarikh",IF(NOT(ISNUMBER(J423)),"Semak tarikh",IF(J423&lt;TODAY(),"Lewat",IF(J423&lt;=TODAY()+7,"Dalam 7 hari","Mengikut jadual")))))))))</f>
        <v/>
      </c>
    </row>
    <row r="424" spans="8:14" ht="30" customHeight="1">
      <c r="H424" s="8">
        <f>IF(OR(D424="",F424="",F424="manual",M424&lt;&gt;1),"",IFERROR(IF(OR(VLOOKUP(IF(B424="Selepas majlis","Selepas",C424),Tetapan!$A$6:$N$10,CHOOSE(MATCH(F424,{"majlis","jemputan","rsvp","katering"},0),3,9,11,10),FALSE)="",VLOOKUP(IF(B424="Selepas majlis","Selepas",C424),Tetapan!$A$6:$N$10,CHOOSE(MATCH(F424,{"majlis","jemputan","rsvp","katering"},0),3,9,11,10),FALSE)=0),"",VLOOKUP(IF(B424="Selepas majlis","Selepas",C424),Tetapan!$A$6:$N$10,CHOOSE(MATCH(F424,{"majlis","jemputan","rsvp","katering"},0),3,9,11,10),FALSE)+G424),""))</f>
        <v/>
      </c>
      <c r="J424" s="8">
        <f>IF(OR(D424="",M424&lt;&gt;1),"",IF(I424&lt;&gt;"",I424,H424))</f>
        <v/>
      </c>
      <c r="M424" s="9">
        <f>IF(D424="","",IFERROR(IF(VLOOKUP(C424,Tetapan!$A$6:$C$9,2,FALSE)="Ya",1,0),0))</f>
        <v/>
      </c>
      <c r="N424" s="9">
        <f>IF(D424="","",IF(COUNTIF(Majlis,C424)&lt;&gt;1,"Semak majlis",IF(M424&lt;&gt;1,"Majlis tidak aktif",IF(K424="Tidak berkaitan","Tidak berkaitan",IF(K424="Selesai","Selesai",IF(J424="","Isi tarikh",IF(NOT(ISNUMBER(J424)),"Semak tarikh",IF(J424&lt;TODAY(),"Lewat",IF(J424&lt;=TODAY()+7,"Dalam 7 hari","Mengikut jadual")))))))))</f>
        <v/>
      </c>
    </row>
    <row r="425" spans="8:14" ht="30" customHeight="1">
      <c r="H425" s="8">
        <f>IF(OR(D425="",F425="",F425="manual",M425&lt;&gt;1),"",IFERROR(IF(OR(VLOOKUP(IF(B425="Selepas majlis","Selepas",C425),Tetapan!$A$6:$N$10,CHOOSE(MATCH(F425,{"majlis","jemputan","rsvp","katering"},0),3,9,11,10),FALSE)="",VLOOKUP(IF(B425="Selepas majlis","Selepas",C425),Tetapan!$A$6:$N$10,CHOOSE(MATCH(F425,{"majlis","jemputan","rsvp","katering"},0),3,9,11,10),FALSE)=0),"",VLOOKUP(IF(B425="Selepas majlis","Selepas",C425),Tetapan!$A$6:$N$10,CHOOSE(MATCH(F425,{"majlis","jemputan","rsvp","katering"},0),3,9,11,10),FALSE)+G425),""))</f>
        <v/>
      </c>
      <c r="J425" s="8">
        <f>IF(OR(D425="",M425&lt;&gt;1),"",IF(I425&lt;&gt;"",I425,H425))</f>
        <v/>
      </c>
      <c r="M425" s="9">
        <f>IF(D425="","",IFERROR(IF(VLOOKUP(C425,Tetapan!$A$6:$C$9,2,FALSE)="Ya",1,0),0))</f>
        <v/>
      </c>
      <c r="N425" s="9">
        <f>IF(D425="","",IF(COUNTIF(Majlis,C425)&lt;&gt;1,"Semak majlis",IF(M425&lt;&gt;1,"Majlis tidak aktif",IF(K425="Tidak berkaitan","Tidak berkaitan",IF(K425="Selesai","Selesai",IF(J425="","Isi tarikh",IF(NOT(ISNUMBER(J425)),"Semak tarikh",IF(J425&lt;TODAY(),"Lewat",IF(J425&lt;=TODAY()+7,"Dalam 7 hari","Mengikut jadual")))))))))</f>
        <v/>
      </c>
    </row>
    <row r="426" spans="8:14" ht="30" customHeight="1">
      <c r="H426" s="8">
        <f>IF(OR(D426="",F426="",F426="manual",M426&lt;&gt;1),"",IFERROR(IF(OR(VLOOKUP(IF(B426="Selepas majlis","Selepas",C426),Tetapan!$A$6:$N$10,CHOOSE(MATCH(F426,{"majlis","jemputan","rsvp","katering"},0),3,9,11,10),FALSE)="",VLOOKUP(IF(B426="Selepas majlis","Selepas",C426),Tetapan!$A$6:$N$10,CHOOSE(MATCH(F426,{"majlis","jemputan","rsvp","katering"},0),3,9,11,10),FALSE)=0),"",VLOOKUP(IF(B426="Selepas majlis","Selepas",C426),Tetapan!$A$6:$N$10,CHOOSE(MATCH(F426,{"majlis","jemputan","rsvp","katering"},0),3,9,11,10),FALSE)+G426),""))</f>
        <v/>
      </c>
      <c r="J426" s="8">
        <f>IF(OR(D426="",M426&lt;&gt;1),"",IF(I426&lt;&gt;"",I426,H426))</f>
        <v/>
      </c>
      <c r="M426" s="9">
        <f>IF(D426="","",IFERROR(IF(VLOOKUP(C426,Tetapan!$A$6:$C$9,2,FALSE)="Ya",1,0),0))</f>
        <v/>
      </c>
      <c r="N426" s="9">
        <f>IF(D426="","",IF(COUNTIF(Majlis,C426)&lt;&gt;1,"Semak majlis",IF(M426&lt;&gt;1,"Majlis tidak aktif",IF(K426="Tidak berkaitan","Tidak berkaitan",IF(K426="Selesai","Selesai",IF(J426="","Isi tarikh",IF(NOT(ISNUMBER(J426)),"Semak tarikh",IF(J426&lt;TODAY(),"Lewat",IF(J426&lt;=TODAY()+7,"Dalam 7 hari","Mengikut jadual")))))))))</f>
        <v/>
      </c>
    </row>
    <row r="427" spans="8:14" ht="30" customHeight="1">
      <c r="H427" s="8">
        <f>IF(OR(D427="",F427="",F427="manual",M427&lt;&gt;1),"",IFERROR(IF(OR(VLOOKUP(IF(B427="Selepas majlis","Selepas",C427),Tetapan!$A$6:$N$10,CHOOSE(MATCH(F427,{"majlis","jemputan","rsvp","katering"},0),3,9,11,10),FALSE)="",VLOOKUP(IF(B427="Selepas majlis","Selepas",C427),Tetapan!$A$6:$N$10,CHOOSE(MATCH(F427,{"majlis","jemputan","rsvp","katering"},0),3,9,11,10),FALSE)=0),"",VLOOKUP(IF(B427="Selepas majlis","Selepas",C427),Tetapan!$A$6:$N$10,CHOOSE(MATCH(F427,{"majlis","jemputan","rsvp","katering"},0),3,9,11,10),FALSE)+G427),""))</f>
        <v/>
      </c>
      <c r="J427" s="8">
        <f>IF(OR(D427="",M427&lt;&gt;1),"",IF(I427&lt;&gt;"",I427,H427))</f>
        <v/>
      </c>
      <c r="M427" s="9">
        <f>IF(D427="","",IFERROR(IF(VLOOKUP(C427,Tetapan!$A$6:$C$9,2,FALSE)="Ya",1,0),0))</f>
        <v/>
      </c>
      <c r="N427" s="9">
        <f>IF(D427="","",IF(COUNTIF(Majlis,C427)&lt;&gt;1,"Semak majlis",IF(M427&lt;&gt;1,"Majlis tidak aktif",IF(K427="Tidak berkaitan","Tidak berkaitan",IF(K427="Selesai","Selesai",IF(J427="","Isi tarikh",IF(NOT(ISNUMBER(J427)),"Semak tarikh",IF(J427&lt;TODAY(),"Lewat",IF(J427&lt;=TODAY()+7,"Dalam 7 hari","Mengikut jadual")))))))))</f>
        <v/>
      </c>
    </row>
    <row r="428" spans="8:14" ht="30" customHeight="1">
      <c r="H428" s="8">
        <f>IF(OR(D428="",F428="",F428="manual",M428&lt;&gt;1),"",IFERROR(IF(OR(VLOOKUP(IF(B428="Selepas majlis","Selepas",C428),Tetapan!$A$6:$N$10,CHOOSE(MATCH(F428,{"majlis","jemputan","rsvp","katering"},0),3,9,11,10),FALSE)="",VLOOKUP(IF(B428="Selepas majlis","Selepas",C428),Tetapan!$A$6:$N$10,CHOOSE(MATCH(F428,{"majlis","jemputan","rsvp","katering"},0),3,9,11,10),FALSE)=0),"",VLOOKUP(IF(B428="Selepas majlis","Selepas",C428),Tetapan!$A$6:$N$10,CHOOSE(MATCH(F428,{"majlis","jemputan","rsvp","katering"},0),3,9,11,10),FALSE)+G428),""))</f>
        <v/>
      </c>
      <c r="J428" s="8">
        <f>IF(OR(D428="",M428&lt;&gt;1),"",IF(I428&lt;&gt;"",I428,H428))</f>
        <v/>
      </c>
      <c r="M428" s="9">
        <f>IF(D428="","",IFERROR(IF(VLOOKUP(C428,Tetapan!$A$6:$C$9,2,FALSE)="Ya",1,0),0))</f>
        <v/>
      </c>
      <c r="N428" s="9">
        <f>IF(D428="","",IF(COUNTIF(Majlis,C428)&lt;&gt;1,"Semak majlis",IF(M428&lt;&gt;1,"Majlis tidak aktif",IF(K428="Tidak berkaitan","Tidak berkaitan",IF(K428="Selesai","Selesai",IF(J428="","Isi tarikh",IF(NOT(ISNUMBER(J428)),"Semak tarikh",IF(J428&lt;TODAY(),"Lewat",IF(J428&lt;=TODAY()+7,"Dalam 7 hari","Mengikut jadual")))))))))</f>
        <v/>
      </c>
    </row>
    <row r="429" spans="8:14" ht="30" customHeight="1">
      <c r="H429" s="8">
        <f>IF(OR(D429="",F429="",F429="manual",M429&lt;&gt;1),"",IFERROR(IF(OR(VLOOKUP(IF(B429="Selepas majlis","Selepas",C429),Tetapan!$A$6:$N$10,CHOOSE(MATCH(F429,{"majlis","jemputan","rsvp","katering"},0),3,9,11,10),FALSE)="",VLOOKUP(IF(B429="Selepas majlis","Selepas",C429),Tetapan!$A$6:$N$10,CHOOSE(MATCH(F429,{"majlis","jemputan","rsvp","katering"},0),3,9,11,10),FALSE)=0),"",VLOOKUP(IF(B429="Selepas majlis","Selepas",C429),Tetapan!$A$6:$N$10,CHOOSE(MATCH(F429,{"majlis","jemputan","rsvp","katering"},0),3,9,11,10),FALSE)+G429),""))</f>
        <v/>
      </c>
      <c r="J429" s="8">
        <f>IF(OR(D429="",M429&lt;&gt;1),"",IF(I429&lt;&gt;"",I429,H429))</f>
        <v/>
      </c>
      <c r="M429" s="9">
        <f>IF(D429="","",IFERROR(IF(VLOOKUP(C429,Tetapan!$A$6:$C$9,2,FALSE)="Ya",1,0),0))</f>
        <v/>
      </c>
      <c r="N429" s="9">
        <f>IF(D429="","",IF(COUNTIF(Majlis,C429)&lt;&gt;1,"Semak majlis",IF(M429&lt;&gt;1,"Majlis tidak aktif",IF(K429="Tidak berkaitan","Tidak berkaitan",IF(K429="Selesai","Selesai",IF(J429="","Isi tarikh",IF(NOT(ISNUMBER(J429)),"Semak tarikh",IF(J429&lt;TODAY(),"Lewat",IF(J429&lt;=TODAY()+7,"Dalam 7 hari","Mengikut jadual")))))))))</f>
        <v/>
      </c>
    </row>
    <row r="430" spans="8:14" ht="30" customHeight="1">
      <c r="H430" s="8">
        <f>IF(OR(D430="",F430="",F430="manual",M430&lt;&gt;1),"",IFERROR(IF(OR(VLOOKUP(IF(B430="Selepas majlis","Selepas",C430),Tetapan!$A$6:$N$10,CHOOSE(MATCH(F430,{"majlis","jemputan","rsvp","katering"},0),3,9,11,10),FALSE)="",VLOOKUP(IF(B430="Selepas majlis","Selepas",C430),Tetapan!$A$6:$N$10,CHOOSE(MATCH(F430,{"majlis","jemputan","rsvp","katering"},0),3,9,11,10),FALSE)=0),"",VLOOKUP(IF(B430="Selepas majlis","Selepas",C430),Tetapan!$A$6:$N$10,CHOOSE(MATCH(F430,{"majlis","jemputan","rsvp","katering"},0),3,9,11,10),FALSE)+G430),""))</f>
        <v/>
      </c>
      <c r="J430" s="8">
        <f>IF(OR(D430="",M430&lt;&gt;1),"",IF(I430&lt;&gt;"",I430,H430))</f>
        <v/>
      </c>
      <c r="M430" s="9">
        <f>IF(D430="","",IFERROR(IF(VLOOKUP(C430,Tetapan!$A$6:$C$9,2,FALSE)="Ya",1,0),0))</f>
        <v/>
      </c>
      <c r="N430" s="9">
        <f>IF(D430="","",IF(COUNTIF(Majlis,C430)&lt;&gt;1,"Semak majlis",IF(M430&lt;&gt;1,"Majlis tidak aktif",IF(K430="Tidak berkaitan","Tidak berkaitan",IF(K430="Selesai","Selesai",IF(J430="","Isi tarikh",IF(NOT(ISNUMBER(J430)),"Semak tarikh",IF(J430&lt;TODAY(),"Lewat",IF(J430&lt;=TODAY()+7,"Dalam 7 hari","Mengikut jadual")))))))))</f>
        <v/>
      </c>
    </row>
    <row r="431" spans="8:14" ht="30" customHeight="1">
      <c r="H431" s="8">
        <f>IF(OR(D431="",F431="",F431="manual",M431&lt;&gt;1),"",IFERROR(IF(OR(VLOOKUP(IF(B431="Selepas majlis","Selepas",C431),Tetapan!$A$6:$N$10,CHOOSE(MATCH(F431,{"majlis","jemputan","rsvp","katering"},0),3,9,11,10),FALSE)="",VLOOKUP(IF(B431="Selepas majlis","Selepas",C431),Tetapan!$A$6:$N$10,CHOOSE(MATCH(F431,{"majlis","jemputan","rsvp","katering"},0),3,9,11,10),FALSE)=0),"",VLOOKUP(IF(B431="Selepas majlis","Selepas",C431),Tetapan!$A$6:$N$10,CHOOSE(MATCH(F431,{"majlis","jemputan","rsvp","katering"},0),3,9,11,10),FALSE)+G431),""))</f>
        <v/>
      </c>
      <c r="J431" s="8">
        <f>IF(OR(D431="",M431&lt;&gt;1),"",IF(I431&lt;&gt;"",I431,H431))</f>
        <v/>
      </c>
      <c r="M431" s="9">
        <f>IF(D431="","",IFERROR(IF(VLOOKUP(C431,Tetapan!$A$6:$C$9,2,FALSE)="Ya",1,0),0))</f>
        <v/>
      </c>
      <c r="N431" s="9">
        <f>IF(D431="","",IF(COUNTIF(Majlis,C431)&lt;&gt;1,"Semak majlis",IF(M431&lt;&gt;1,"Majlis tidak aktif",IF(K431="Tidak berkaitan","Tidak berkaitan",IF(K431="Selesai","Selesai",IF(J431="","Isi tarikh",IF(NOT(ISNUMBER(J431)),"Semak tarikh",IF(J431&lt;TODAY(),"Lewat",IF(J431&lt;=TODAY()+7,"Dalam 7 hari","Mengikut jadual")))))))))</f>
        <v/>
      </c>
    </row>
    <row r="432" spans="8:14" ht="30" customHeight="1">
      <c r="H432" s="8">
        <f>IF(OR(D432="",F432="",F432="manual",M432&lt;&gt;1),"",IFERROR(IF(OR(VLOOKUP(IF(B432="Selepas majlis","Selepas",C432),Tetapan!$A$6:$N$10,CHOOSE(MATCH(F432,{"majlis","jemputan","rsvp","katering"},0),3,9,11,10),FALSE)="",VLOOKUP(IF(B432="Selepas majlis","Selepas",C432),Tetapan!$A$6:$N$10,CHOOSE(MATCH(F432,{"majlis","jemputan","rsvp","katering"},0),3,9,11,10),FALSE)=0),"",VLOOKUP(IF(B432="Selepas majlis","Selepas",C432),Tetapan!$A$6:$N$10,CHOOSE(MATCH(F432,{"majlis","jemputan","rsvp","katering"},0),3,9,11,10),FALSE)+G432),""))</f>
        <v/>
      </c>
      <c r="J432" s="8">
        <f>IF(OR(D432="",M432&lt;&gt;1),"",IF(I432&lt;&gt;"",I432,H432))</f>
        <v/>
      </c>
      <c r="M432" s="9">
        <f>IF(D432="","",IFERROR(IF(VLOOKUP(C432,Tetapan!$A$6:$C$9,2,FALSE)="Ya",1,0),0))</f>
        <v/>
      </c>
      <c r="N432" s="9">
        <f>IF(D432="","",IF(COUNTIF(Majlis,C432)&lt;&gt;1,"Semak majlis",IF(M432&lt;&gt;1,"Majlis tidak aktif",IF(K432="Tidak berkaitan","Tidak berkaitan",IF(K432="Selesai","Selesai",IF(J432="","Isi tarikh",IF(NOT(ISNUMBER(J432)),"Semak tarikh",IF(J432&lt;TODAY(),"Lewat",IF(J432&lt;=TODAY()+7,"Dalam 7 hari","Mengikut jadual")))))))))</f>
        <v/>
      </c>
    </row>
    <row r="433" spans="8:14" ht="30" customHeight="1">
      <c r="H433" s="8">
        <f>IF(OR(D433="",F433="",F433="manual",M433&lt;&gt;1),"",IFERROR(IF(OR(VLOOKUP(IF(B433="Selepas majlis","Selepas",C433),Tetapan!$A$6:$N$10,CHOOSE(MATCH(F433,{"majlis","jemputan","rsvp","katering"},0),3,9,11,10),FALSE)="",VLOOKUP(IF(B433="Selepas majlis","Selepas",C433),Tetapan!$A$6:$N$10,CHOOSE(MATCH(F433,{"majlis","jemputan","rsvp","katering"},0),3,9,11,10),FALSE)=0),"",VLOOKUP(IF(B433="Selepas majlis","Selepas",C433),Tetapan!$A$6:$N$10,CHOOSE(MATCH(F433,{"majlis","jemputan","rsvp","katering"},0),3,9,11,10),FALSE)+G433),""))</f>
        <v/>
      </c>
      <c r="J433" s="8">
        <f>IF(OR(D433="",M433&lt;&gt;1),"",IF(I433&lt;&gt;"",I433,H433))</f>
        <v/>
      </c>
      <c r="M433" s="9">
        <f>IF(D433="","",IFERROR(IF(VLOOKUP(C433,Tetapan!$A$6:$C$9,2,FALSE)="Ya",1,0),0))</f>
        <v/>
      </c>
      <c r="N433" s="9">
        <f>IF(D433="","",IF(COUNTIF(Majlis,C433)&lt;&gt;1,"Semak majlis",IF(M433&lt;&gt;1,"Majlis tidak aktif",IF(K433="Tidak berkaitan","Tidak berkaitan",IF(K433="Selesai","Selesai",IF(J433="","Isi tarikh",IF(NOT(ISNUMBER(J433)),"Semak tarikh",IF(J433&lt;TODAY(),"Lewat",IF(J433&lt;=TODAY()+7,"Dalam 7 hari","Mengikut jadual")))))))))</f>
        <v/>
      </c>
    </row>
    <row r="434" spans="8:14" ht="30" customHeight="1">
      <c r="H434" s="8">
        <f>IF(OR(D434="",F434="",F434="manual",M434&lt;&gt;1),"",IFERROR(IF(OR(VLOOKUP(IF(B434="Selepas majlis","Selepas",C434),Tetapan!$A$6:$N$10,CHOOSE(MATCH(F434,{"majlis","jemputan","rsvp","katering"},0),3,9,11,10),FALSE)="",VLOOKUP(IF(B434="Selepas majlis","Selepas",C434),Tetapan!$A$6:$N$10,CHOOSE(MATCH(F434,{"majlis","jemputan","rsvp","katering"},0),3,9,11,10),FALSE)=0),"",VLOOKUP(IF(B434="Selepas majlis","Selepas",C434),Tetapan!$A$6:$N$10,CHOOSE(MATCH(F434,{"majlis","jemputan","rsvp","katering"},0),3,9,11,10),FALSE)+G434),""))</f>
        <v/>
      </c>
      <c r="J434" s="8">
        <f>IF(OR(D434="",M434&lt;&gt;1),"",IF(I434&lt;&gt;"",I434,H434))</f>
        <v/>
      </c>
      <c r="M434" s="9">
        <f>IF(D434="","",IFERROR(IF(VLOOKUP(C434,Tetapan!$A$6:$C$9,2,FALSE)="Ya",1,0),0))</f>
        <v/>
      </c>
      <c r="N434" s="9">
        <f>IF(D434="","",IF(COUNTIF(Majlis,C434)&lt;&gt;1,"Semak majlis",IF(M434&lt;&gt;1,"Majlis tidak aktif",IF(K434="Tidak berkaitan","Tidak berkaitan",IF(K434="Selesai","Selesai",IF(J434="","Isi tarikh",IF(NOT(ISNUMBER(J434)),"Semak tarikh",IF(J434&lt;TODAY(),"Lewat",IF(J434&lt;=TODAY()+7,"Dalam 7 hari","Mengikut jadual")))))))))</f>
        <v/>
      </c>
    </row>
    <row r="435" spans="8:14" ht="30" customHeight="1">
      <c r="H435" s="8">
        <f>IF(OR(D435="",F435="",F435="manual",M435&lt;&gt;1),"",IFERROR(IF(OR(VLOOKUP(IF(B435="Selepas majlis","Selepas",C435),Tetapan!$A$6:$N$10,CHOOSE(MATCH(F435,{"majlis","jemputan","rsvp","katering"},0),3,9,11,10),FALSE)="",VLOOKUP(IF(B435="Selepas majlis","Selepas",C435),Tetapan!$A$6:$N$10,CHOOSE(MATCH(F435,{"majlis","jemputan","rsvp","katering"},0),3,9,11,10),FALSE)=0),"",VLOOKUP(IF(B435="Selepas majlis","Selepas",C435),Tetapan!$A$6:$N$10,CHOOSE(MATCH(F435,{"majlis","jemputan","rsvp","katering"},0),3,9,11,10),FALSE)+G435),""))</f>
        <v/>
      </c>
      <c r="J435" s="8">
        <f>IF(OR(D435="",M435&lt;&gt;1),"",IF(I435&lt;&gt;"",I435,H435))</f>
        <v/>
      </c>
      <c r="M435" s="9">
        <f>IF(D435="","",IFERROR(IF(VLOOKUP(C435,Tetapan!$A$6:$C$9,2,FALSE)="Ya",1,0),0))</f>
        <v/>
      </c>
      <c r="N435" s="9">
        <f>IF(D435="","",IF(COUNTIF(Majlis,C435)&lt;&gt;1,"Semak majlis",IF(M435&lt;&gt;1,"Majlis tidak aktif",IF(K435="Tidak berkaitan","Tidak berkaitan",IF(K435="Selesai","Selesai",IF(J435="","Isi tarikh",IF(NOT(ISNUMBER(J435)),"Semak tarikh",IF(J435&lt;TODAY(),"Lewat",IF(J435&lt;=TODAY()+7,"Dalam 7 hari","Mengikut jadual")))))))))</f>
        <v/>
      </c>
    </row>
    <row r="436" spans="8:14" ht="30" customHeight="1">
      <c r="H436" s="8">
        <f>IF(OR(D436="",F436="",F436="manual",M436&lt;&gt;1),"",IFERROR(IF(OR(VLOOKUP(IF(B436="Selepas majlis","Selepas",C436),Tetapan!$A$6:$N$10,CHOOSE(MATCH(F436,{"majlis","jemputan","rsvp","katering"},0),3,9,11,10),FALSE)="",VLOOKUP(IF(B436="Selepas majlis","Selepas",C436),Tetapan!$A$6:$N$10,CHOOSE(MATCH(F436,{"majlis","jemputan","rsvp","katering"},0),3,9,11,10),FALSE)=0),"",VLOOKUP(IF(B436="Selepas majlis","Selepas",C436),Tetapan!$A$6:$N$10,CHOOSE(MATCH(F436,{"majlis","jemputan","rsvp","katering"},0),3,9,11,10),FALSE)+G436),""))</f>
        <v/>
      </c>
      <c r="J436" s="8">
        <f>IF(OR(D436="",M436&lt;&gt;1),"",IF(I436&lt;&gt;"",I436,H436))</f>
        <v/>
      </c>
      <c r="M436" s="9">
        <f>IF(D436="","",IFERROR(IF(VLOOKUP(C436,Tetapan!$A$6:$C$9,2,FALSE)="Ya",1,0),0))</f>
        <v/>
      </c>
      <c r="N436" s="9">
        <f>IF(D436="","",IF(COUNTIF(Majlis,C436)&lt;&gt;1,"Semak majlis",IF(M436&lt;&gt;1,"Majlis tidak aktif",IF(K436="Tidak berkaitan","Tidak berkaitan",IF(K436="Selesai","Selesai",IF(J436="","Isi tarikh",IF(NOT(ISNUMBER(J436)),"Semak tarikh",IF(J436&lt;TODAY(),"Lewat",IF(J436&lt;=TODAY()+7,"Dalam 7 hari","Mengikut jadual")))))))))</f>
        <v/>
      </c>
    </row>
    <row r="437" spans="8:14" ht="30" customHeight="1">
      <c r="H437" s="8">
        <f>IF(OR(D437="",F437="",F437="manual",M437&lt;&gt;1),"",IFERROR(IF(OR(VLOOKUP(IF(B437="Selepas majlis","Selepas",C437),Tetapan!$A$6:$N$10,CHOOSE(MATCH(F437,{"majlis","jemputan","rsvp","katering"},0),3,9,11,10),FALSE)="",VLOOKUP(IF(B437="Selepas majlis","Selepas",C437),Tetapan!$A$6:$N$10,CHOOSE(MATCH(F437,{"majlis","jemputan","rsvp","katering"},0),3,9,11,10),FALSE)=0),"",VLOOKUP(IF(B437="Selepas majlis","Selepas",C437),Tetapan!$A$6:$N$10,CHOOSE(MATCH(F437,{"majlis","jemputan","rsvp","katering"},0),3,9,11,10),FALSE)+G437),""))</f>
        <v/>
      </c>
      <c r="J437" s="8">
        <f>IF(OR(D437="",M437&lt;&gt;1),"",IF(I437&lt;&gt;"",I437,H437))</f>
        <v/>
      </c>
      <c r="M437" s="9">
        <f>IF(D437="","",IFERROR(IF(VLOOKUP(C437,Tetapan!$A$6:$C$9,2,FALSE)="Ya",1,0),0))</f>
        <v/>
      </c>
      <c r="N437" s="9">
        <f>IF(D437="","",IF(COUNTIF(Majlis,C437)&lt;&gt;1,"Semak majlis",IF(M437&lt;&gt;1,"Majlis tidak aktif",IF(K437="Tidak berkaitan","Tidak berkaitan",IF(K437="Selesai","Selesai",IF(J437="","Isi tarikh",IF(NOT(ISNUMBER(J437)),"Semak tarikh",IF(J437&lt;TODAY(),"Lewat",IF(J437&lt;=TODAY()+7,"Dalam 7 hari","Mengikut jadual")))))))))</f>
        <v/>
      </c>
    </row>
    <row r="438" spans="8:14" ht="30" customHeight="1">
      <c r="H438" s="8">
        <f>IF(OR(D438="",F438="",F438="manual",M438&lt;&gt;1),"",IFERROR(IF(OR(VLOOKUP(IF(B438="Selepas majlis","Selepas",C438),Tetapan!$A$6:$N$10,CHOOSE(MATCH(F438,{"majlis","jemputan","rsvp","katering"},0),3,9,11,10),FALSE)="",VLOOKUP(IF(B438="Selepas majlis","Selepas",C438),Tetapan!$A$6:$N$10,CHOOSE(MATCH(F438,{"majlis","jemputan","rsvp","katering"},0),3,9,11,10),FALSE)=0),"",VLOOKUP(IF(B438="Selepas majlis","Selepas",C438),Tetapan!$A$6:$N$10,CHOOSE(MATCH(F438,{"majlis","jemputan","rsvp","katering"},0),3,9,11,10),FALSE)+G438),""))</f>
        <v/>
      </c>
      <c r="J438" s="8">
        <f>IF(OR(D438="",M438&lt;&gt;1),"",IF(I438&lt;&gt;"",I438,H438))</f>
        <v/>
      </c>
      <c r="M438" s="9">
        <f>IF(D438="","",IFERROR(IF(VLOOKUP(C438,Tetapan!$A$6:$C$9,2,FALSE)="Ya",1,0),0))</f>
        <v/>
      </c>
      <c r="N438" s="9">
        <f>IF(D438="","",IF(COUNTIF(Majlis,C438)&lt;&gt;1,"Semak majlis",IF(M438&lt;&gt;1,"Majlis tidak aktif",IF(K438="Tidak berkaitan","Tidak berkaitan",IF(K438="Selesai","Selesai",IF(J438="","Isi tarikh",IF(NOT(ISNUMBER(J438)),"Semak tarikh",IF(J438&lt;TODAY(),"Lewat",IF(J438&lt;=TODAY()+7,"Dalam 7 hari","Mengikut jadual")))))))))</f>
        <v/>
      </c>
    </row>
    <row r="439" spans="8:14" ht="30" customHeight="1">
      <c r="H439" s="8">
        <f>IF(OR(D439="",F439="",F439="manual",M439&lt;&gt;1),"",IFERROR(IF(OR(VLOOKUP(IF(B439="Selepas majlis","Selepas",C439),Tetapan!$A$6:$N$10,CHOOSE(MATCH(F439,{"majlis","jemputan","rsvp","katering"},0),3,9,11,10),FALSE)="",VLOOKUP(IF(B439="Selepas majlis","Selepas",C439),Tetapan!$A$6:$N$10,CHOOSE(MATCH(F439,{"majlis","jemputan","rsvp","katering"},0),3,9,11,10),FALSE)=0),"",VLOOKUP(IF(B439="Selepas majlis","Selepas",C439),Tetapan!$A$6:$N$10,CHOOSE(MATCH(F439,{"majlis","jemputan","rsvp","katering"},0),3,9,11,10),FALSE)+G439),""))</f>
        <v/>
      </c>
      <c r="J439" s="8">
        <f>IF(OR(D439="",M439&lt;&gt;1),"",IF(I439&lt;&gt;"",I439,H439))</f>
        <v/>
      </c>
      <c r="M439" s="9">
        <f>IF(D439="","",IFERROR(IF(VLOOKUP(C439,Tetapan!$A$6:$C$9,2,FALSE)="Ya",1,0),0))</f>
        <v/>
      </c>
      <c r="N439" s="9">
        <f>IF(D439="","",IF(COUNTIF(Majlis,C439)&lt;&gt;1,"Semak majlis",IF(M439&lt;&gt;1,"Majlis tidak aktif",IF(K439="Tidak berkaitan","Tidak berkaitan",IF(K439="Selesai","Selesai",IF(J439="","Isi tarikh",IF(NOT(ISNUMBER(J439)),"Semak tarikh",IF(J439&lt;TODAY(),"Lewat",IF(J439&lt;=TODAY()+7,"Dalam 7 hari","Mengikut jadual")))))))))</f>
        <v/>
      </c>
    </row>
    <row r="440" spans="8:14" ht="30" customHeight="1">
      <c r="H440" s="8">
        <f>IF(OR(D440="",F440="",F440="manual",M440&lt;&gt;1),"",IFERROR(IF(OR(VLOOKUP(IF(B440="Selepas majlis","Selepas",C440),Tetapan!$A$6:$N$10,CHOOSE(MATCH(F440,{"majlis","jemputan","rsvp","katering"},0),3,9,11,10),FALSE)="",VLOOKUP(IF(B440="Selepas majlis","Selepas",C440),Tetapan!$A$6:$N$10,CHOOSE(MATCH(F440,{"majlis","jemputan","rsvp","katering"},0),3,9,11,10),FALSE)=0),"",VLOOKUP(IF(B440="Selepas majlis","Selepas",C440),Tetapan!$A$6:$N$10,CHOOSE(MATCH(F440,{"majlis","jemputan","rsvp","katering"},0),3,9,11,10),FALSE)+G440),""))</f>
        <v/>
      </c>
      <c r="J440" s="8">
        <f>IF(OR(D440="",M440&lt;&gt;1),"",IF(I440&lt;&gt;"",I440,H440))</f>
        <v/>
      </c>
      <c r="M440" s="9">
        <f>IF(D440="","",IFERROR(IF(VLOOKUP(C440,Tetapan!$A$6:$C$9,2,FALSE)="Ya",1,0),0))</f>
        <v/>
      </c>
      <c r="N440" s="9">
        <f>IF(D440="","",IF(COUNTIF(Majlis,C440)&lt;&gt;1,"Semak majlis",IF(M440&lt;&gt;1,"Majlis tidak aktif",IF(K440="Tidak berkaitan","Tidak berkaitan",IF(K440="Selesai","Selesai",IF(J440="","Isi tarikh",IF(NOT(ISNUMBER(J440)),"Semak tarikh",IF(J440&lt;TODAY(),"Lewat",IF(J440&lt;=TODAY()+7,"Dalam 7 hari","Mengikut jadual")))))))))</f>
        <v/>
      </c>
    </row>
    <row r="441" spans="8:14" ht="30" customHeight="1">
      <c r="H441" s="8">
        <f>IF(OR(D441="",F441="",F441="manual",M441&lt;&gt;1),"",IFERROR(IF(OR(VLOOKUP(IF(B441="Selepas majlis","Selepas",C441),Tetapan!$A$6:$N$10,CHOOSE(MATCH(F441,{"majlis","jemputan","rsvp","katering"},0),3,9,11,10),FALSE)="",VLOOKUP(IF(B441="Selepas majlis","Selepas",C441),Tetapan!$A$6:$N$10,CHOOSE(MATCH(F441,{"majlis","jemputan","rsvp","katering"},0),3,9,11,10),FALSE)=0),"",VLOOKUP(IF(B441="Selepas majlis","Selepas",C441),Tetapan!$A$6:$N$10,CHOOSE(MATCH(F441,{"majlis","jemputan","rsvp","katering"},0),3,9,11,10),FALSE)+G441),""))</f>
        <v/>
      </c>
      <c r="J441" s="8">
        <f>IF(OR(D441="",M441&lt;&gt;1),"",IF(I441&lt;&gt;"",I441,H441))</f>
        <v/>
      </c>
      <c r="M441" s="9">
        <f>IF(D441="","",IFERROR(IF(VLOOKUP(C441,Tetapan!$A$6:$C$9,2,FALSE)="Ya",1,0),0))</f>
        <v/>
      </c>
      <c r="N441" s="9">
        <f>IF(D441="","",IF(COUNTIF(Majlis,C441)&lt;&gt;1,"Semak majlis",IF(M441&lt;&gt;1,"Majlis tidak aktif",IF(K441="Tidak berkaitan","Tidak berkaitan",IF(K441="Selesai","Selesai",IF(J441="","Isi tarikh",IF(NOT(ISNUMBER(J441)),"Semak tarikh",IF(J441&lt;TODAY(),"Lewat",IF(J441&lt;=TODAY()+7,"Dalam 7 hari","Mengikut jadual")))))))))</f>
        <v/>
      </c>
    </row>
    <row r="442" spans="8:14" ht="30" customHeight="1">
      <c r="H442" s="8">
        <f>IF(OR(D442="",F442="",F442="manual",M442&lt;&gt;1),"",IFERROR(IF(OR(VLOOKUP(IF(B442="Selepas majlis","Selepas",C442),Tetapan!$A$6:$N$10,CHOOSE(MATCH(F442,{"majlis","jemputan","rsvp","katering"},0),3,9,11,10),FALSE)="",VLOOKUP(IF(B442="Selepas majlis","Selepas",C442),Tetapan!$A$6:$N$10,CHOOSE(MATCH(F442,{"majlis","jemputan","rsvp","katering"},0),3,9,11,10),FALSE)=0),"",VLOOKUP(IF(B442="Selepas majlis","Selepas",C442),Tetapan!$A$6:$N$10,CHOOSE(MATCH(F442,{"majlis","jemputan","rsvp","katering"},0),3,9,11,10),FALSE)+G442),""))</f>
        <v/>
      </c>
      <c r="J442" s="8">
        <f>IF(OR(D442="",M442&lt;&gt;1),"",IF(I442&lt;&gt;"",I442,H442))</f>
        <v/>
      </c>
      <c r="M442" s="9">
        <f>IF(D442="","",IFERROR(IF(VLOOKUP(C442,Tetapan!$A$6:$C$9,2,FALSE)="Ya",1,0),0))</f>
        <v/>
      </c>
      <c r="N442" s="9">
        <f>IF(D442="","",IF(COUNTIF(Majlis,C442)&lt;&gt;1,"Semak majlis",IF(M442&lt;&gt;1,"Majlis tidak aktif",IF(K442="Tidak berkaitan","Tidak berkaitan",IF(K442="Selesai","Selesai",IF(J442="","Isi tarikh",IF(NOT(ISNUMBER(J442)),"Semak tarikh",IF(J442&lt;TODAY(),"Lewat",IF(J442&lt;=TODAY()+7,"Dalam 7 hari","Mengikut jadual")))))))))</f>
        <v/>
      </c>
    </row>
    <row r="443" spans="8:14" ht="30" customHeight="1">
      <c r="H443" s="8">
        <f>IF(OR(D443="",F443="",F443="manual",M443&lt;&gt;1),"",IFERROR(IF(OR(VLOOKUP(IF(B443="Selepas majlis","Selepas",C443),Tetapan!$A$6:$N$10,CHOOSE(MATCH(F443,{"majlis","jemputan","rsvp","katering"},0),3,9,11,10),FALSE)="",VLOOKUP(IF(B443="Selepas majlis","Selepas",C443),Tetapan!$A$6:$N$10,CHOOSE(MATCH(F443,{"majlis","jemputan","rsvp","katering"},0),3,9,11,10),FALSE)=0),"",VLOOKUP(IF(B443="Selepas majlis","Selepas",C443),Tetapan!$A$6:$N$10,CHOOSE(MATCH(F443,{"majlis","jemputan","rsvp","katering"},0),3,9,11,10),FALSE)+G443),""))</f>
        <v/>
      </c>
      <c r="J443" s="8">
        <f>IF(OR(D443="",M443&lt;&gt;1),"",IF(I443&lt;&gt;"",I443,H443))</f>
        <v/>
      </c>
      <c r="M443" s="9">
        <f>IF(D443="","",IFERROR(IF(VLOOKUP(C443,Tetapan!$A$6:$C$9,2,FALSE)="Ya",1,0),0))</f>
        <v/>
      </c>
      <c r="N443" s="9">
        <f>IF(D443="","",IF(COUNTIF(Majlis,C443)&lt;&gt;1,"Semak majlis",IF(M443&lt;&gt;1,"Majlis tidak aktif",IF(K443="Tidak berkaitan","Tidak berkaitan",IF(K443="Selesai","Selesai",IF(J443="","Isi tarikh",IF(NOT(ISNUMBER(J443)),"Semak tarikh",IF(J443&lt;TODAY(),"Lewat",IF(J443&lt;=TODAY()+7,"Dalam 7 hari","Mengikut jadual")))))))))</f>
        <v/>
      </c>
    </row>
    <row r="444" spans="8:14" ht="30" customHeight="1">
      <c r="H444" s="8">
        <f>IF(OR(D444="",F444="",F444="manual",M444&lt;&gt;1),"",IFERROR(IF(OR(VLOOKUP(IF(B444="Selepas majlis","Selepas",C444),Tetapan!$A$6:$N$10,CHOOSE(MATCH(F444,{"majlis","jemputan","rsvp","katering"},0),3,9,11,10),FALSE)="",VLOOKUP(IF(B444="Selepas majlis","Selepas",C444),Tetapan!$A$6:$N$10,CHOOSE(MATCH(F444,{"majlis","jemputan","rsvp","katering"},0),3,9,11,10),FALSE)=0),"",VLOOKUP(IF(B444="Selepas majlis","Selepas",C444),Tetapan!$A$6:$N$10,CHOOSE(MATCH(F444,{"majlis","jemputan","rsvp","katering"},0),3,9,11,10),FALSE)+G444),""))</f>
        <v/>
      </c>
      <c r="J444" s="8">
        <f>IF(OR(D444="",M444&lt;&gt;1),"",IF(I444&lt;&gt;"",I444,H444))</f>
        <v/>
      </c>
      <c r="M444" s="9">
        <f>IF(D444="","",IFERROR(IF(VLOOKUP(C444,Tetapan!$A$6:$C$9,2,FALSE)="Ya",1,0),0))</f>
        <v/>
      </c>
      <c r="N444" s="9">
        <f>IF(D444="","",IF(COUNTIF(Majlis,C444)&lt;&gt;1,"Semak majlis",IF(M444&lt;&gt;1,"Majlis tidak aktif",IF(K444="Tidak berkaitan","Tidak berkaitan",IF(K444="Selesai","Selesai",IF(J444="","Isi tarikh",IF(NOT(ISNUMBER(J444)),"Semak tarikh",IF(J444&lt;TODAY(),"Lewat",IF(J444&lt;=TODAY()+7,"Dalam 7 hari","Mengikut jadual")))))))))</f>
        <v/>
      </c>
    </row>
    <row r="445" spans="8:14" ht="30" customHeight="1">
      <c r="H445" s="8">
        <f>IF(OR(D445="",F445="",F445="manual",M445&lt;&gt;1),"",IFERROR(IF(OR(VLOOKUP(IF(B445="Selepas majlis","Selepas",C445),Tetapan!$A$6:$N$10,CHOOSE(MATCH(F445,{"majlis","jemputan","rsvp","katering"},0),3,9,11,10),FALSE)="",VLOOKUP(IF(B445="Selepas majlis","Selepas",C445),Tetapan!$A$6:$N$10,CHOOSE(MATCH(F445,{"majlis","jemputan","rsvp","katering"},0),3,9,11,10),FALSE)=0),"",VLOOKUP(IF(B445="Selepas majlis","Selepas",C445),Tetapan!$A$6:$N$10,CHOOSE(MATCH(F445,{"majlis","jemputan","rsvp","katering"},0),3,9,11,10),FALSE)+G445),""))</f>
        <v/>
      </c>
      <c r="J445" s="8">
        <f>IF(OR(D445="",M445&lt;&gt;1),"",IF(I445&lt;&gt;"",I445,H445))</f>
        <v/>
      </c>
      <c r="M445" s="9">
        <f>IF(D445="","",IFERROR(IF(VLOOKUP(C445,Tetapan!$A$6:$C$9,2,FALSE)="Ya",1,0),0))</f>
        <v/>
      </c>
      <c r="N445" s="9">
        <f>IF(D445="","",IF(COUNTIF(Majlis,C445)&lt;&gt;1,"Semak majlis",IF(M445&lt;&gt;1,"Majlis tidak aktif",IF(K445="Tidak berkaitan","Tidak berkaitan",IF(K445="Selesai","Selesai",IF(J445="","Isi tarikh",IF(NOT(ISNUMBER(J445)),"Semak tarikh",IF(J445&lt;TODAY(),"Lewat",IF(J445&lt;=TODAY()+7,"Dalam 7 hari","Mengikut jadual")))))))))</f>
        <v/>
      </c>
    </row>
    <row r="446" spans="8:14" ht="30" customHeight="1">
      <c r="H446" s="8">
        <f>IF(OR(D446="",F446="",F446="manual",M446&lt;&gt;1),"",IFERROR(IF(OR(VLOOKUP(IF(B446="Selepas majlis","Selepas",C446),Tetapan!$A$6:$N$10,CHOOSE(MATCH(F446,{"majlis","jemputan","rsvp","katering"},0),3,9,11,10),FALSE)="",VLOOKUP(IF(B446="Selepas majlis","Selepas",C446),Tetapan!$A$6:$N$10,CHOOSE(MATCH(F446,{"majlis","jemputan","rsvp","katering"},0),3,9,11,10),FALSE)=0),"",VLOOKUP(IF(B446="Selepas majlis","Selepas",C446),Tetapan!$A$6:$N$10,CHOOSE(MATCH(F446,{"majlis","jemputan","rsvp","katering"},0),3,9,11,10),FALSE)+G446),""))</f>
        <v/>
      </c>
      <c r="J446" s="8">
        <f>IF(OR(D446="",M446&lt;&gt;1),"",IF(I446&lt;&gt;"",I446,H446))</f>
        <v/>
      </c>
      <c r="M446" s="9">
        <f>IF(D446="","",IFERROR(IF(VLOOKUP(C446,Tetapan!$A$6:$C$9,2,FALSE)="Ya",1,0),0))</f>
        <v/>
      </c>
      <c r="N446" s="9">
        <f>IF(D446="","",IF(COUNTIF(Majlis,C446)&lt;&gt;1,"Semak majlis",IF(M446&lt;&gt;1,"Majlis tidak aktif",IF(K446="Tidak berkaitan","Tidak berkaitan",IF(K446="Selesai","Selesai",IF(J446="","Isi tarikh",IF(NOT(ISNUMBER(J446)),"Semak tarikh",IF(J446&lt;TODAY(),"Lewat",IF(J446&lt;=TODAY()+7,"Dalam 7 hari","Mengikut jadual")))))))))</f>
        <v/>
      </c>
    </row>
    <row r="447" spans="8:14" ht="30" customHeight="1">
      <c r="H447" s="8">
        <f>IF(OR(D447="",F447="",F447="manual",M447&lt;&gt;1),"",IFERROR(IF(OR(VLOOKUP(IF(B447="Selepas majlis","Selepas",C447),Tetapan!$A$6:$N$10,CHOOSE(MATCH(F447,{"majlis","jemputan","rsvp","katering"},0),3,9,11,10),FALSE)="",VLOOKUP(IF(B447="Selepas majlis","Selepas",C447),Tetapan!$A$6:$N$10,CHOOSE(MATCH(F447,{"majlis","jemputan","rsvp","katering"},0),3,9,11,10),FALSE)=0),"",VLOOKUP(IF(B447="Selepas majlis","Selepas",C447),Tetapan!$A$6:$N$10,CHOOSE(MATCH(F447,{"majlis","jemputan","rsvp","katering"},0),3,9,11,10),FALSE)+G447),""))</f>
        <v/>
      </c>
      <c r="J447" s="8">
        <f>IF(OR(D447="",M447&lt;&gt;1),"",IF(I447&lt;&gt;"",I447,H447))</f>
        <v/>
      </c>
      <c r="M447" s="9">
        <f>IF(D447="","",IFERROR(IF(VLOOKUP(C447,Tetapan!$A$6:$C$9,2,FALSE)="Ya",1,0),0))</f>
        <v/>
      </c>
      <c r="N447" s="9">
        <f>IF(D447="","",IF(COUNTIF(Majlis,C447)&lt;&gt;1,"Semak majlis",IF(M447&lt;&gt;1,"Majlis tidak aktif",IF(K447="Tidak berkaitan","Tidak berkaitan",IF(K447="Selesai","Selesai",IF(J447="","Isi tarikh",IF(NOT(ISNUMBER(J447)),"Semak tarikh",IF(J447&lt;TODAY(),"Lewat",IF(J447&lt;=TODAY()+7,"Dalam 7 hari","Mengikut jadual")))))))))</f>
        <v/>
      </c>
    </row>
    <row r="448" spans="8:14" ht="30" customHeight="1">
      <c r="H448" s="8">
        <f>IF(OR(D448="",F448="",F448="manual",M448&lt;&gt;1),"",IFERROR(IF(OR(VLOOKUP(IF(B448="Selepas majlis","Selepas",C448),Tetapan!$A$6:$N$10,CHOOSE(MATCH(F448,{"majlis","jemputan","rsvp","katering"},0),3,9,11,10),FALSE)="",VLOOKUP(IF(B448="Selepas majlis","Selepas",C448),Tetapan!$A$6:$N$10,CHOOSE(MATCH(F448,{"majlis","jemputan","rsvp","katering"},0),3,9,11,10),FALSE)=0),"",VLOOKUP(IF(B448="Selepas majlis","Selepas",C448),Tetapan!$A$6:$N$10,CHOOSE(MATCH(F448,{"majlis","jemputan","rsvp","katering"},0),3,9,11,10),FALSE)+G448),""))</f>
        <v/>
      </c>
      <c r="J448" s="8">
        <f>IF(OR(D448="",M448&lt;&gt;1),"",IF(I448&lt;&gt;"",I448,H448))</f>
        <v/>
      </c>
      <c r="M448" s="9">
        <f>IF(D448="","",IFERROR(IF(VLOOKUP(C448,Tetapan!$A$6:$C$9,2,FALSE)="Ya",1,0),0))</f>
        <v/>
      </c>
      <c r="N448" s="9">
        <f>IF(D448="","",IF(COUNTIF(Majlis,C448)&lt;&gt;1,"Semak majlis",IF(M448&lt;&gt;1,"Majlis tidak aktif",IF(K448="Tidak berkaitan","Tidak berkaitan",IF(K448="Selesai","Selesai",IF(J448="","Isi tarikh",IF(NOT(ISNUMBER(J448)),"Semak tarikh",IF(J448&lt;TODAY(),"Lewat",IF(J448&lt;=TODAY()+7,"Dalam 7 hari","Mengikut jadual")))))))))</f>
        <v/>
      </c>
    </row>
    <row r="449" spans="8:14" ht="30" customHeight="1">
      <c r="H449" s="8">
        <f>IF(OR(D449="",F449="",F449="manual",M449&lt;&gt;1),"",IFERROR(IF(OR(VLOOKUP(IF(B449="Selepas majlis","Selepas",C449),Tetapan!$A$6:$N$10,CHOOSE(MATCH(F449,{"majlis","jemputan","rsvp","katering"},0),3,9,11,10),FALSE)="",VLOOKUP(IF(B449="Selepas majlis","Selepas",C449),Tetapan!$A$6:$N$10,CHOOSE(MATCH(F449,{"majlis","jemputan","rsvp","katering"},0),3,9,11,10),FALSE)=0),"",VLOOKUP(IF(B449="Selepas majlis","Selepas",C449),Tetapan!$A$6:$N$10,CHOOSE(MATCH(F449,{"majlis","jemputan","rsvp","katering"},0),3,9,11,10),FALSE)+G449),""))</f>
        <v/>
      </c>
      <c r="J449" s="8">
        <f>IF(OR(D449="",M449&lt;&gt;1),"",IF(I449&lt;&gt;"",I449,H449))</f>
        <v/>
      </c>
      <c r="M449" s="9">
        <f>IF(D449="","",IFERROR(IF(VLOOKUP(C449,Tetapan!$A$6:$C$9,2,FALSE)="Ya",1,0),0))</f>
        <v/>
      </c>
      <c r="N449" s="9">
        <f>IF(D449="","",IF(COUNTIF(Majlis,C449)&lt;&gt;1,"Semak majlis",IF(M449&lt;&gt;1,"Majlis tidak aktif",IF(K449="Tidak berkaitan","Tidak berkaitan",IF(K449="Selesai","Selesai",IF(J449="","Isi tarikh",IF(NOT(ISNUMBER(J449)),"Semak tarikh",IF(J449&lt;TODAY(),"Lewat",IF(J449&lt;=TODAY()+7,"Dalam 7 hari","Mengikut jadual")))))))))</f>
        <v/>
      </c>
    </row>
    <row r="450" spans="8:14" ht="30" customHeight="1">
      <c r="H450" s="8">
        <f>IF(OR(D450="",F450="",F450="manual",M450&lt;&gt;1),"",IFERROR(IF(OR(VLOOKUP(IF(B450="Selepas majlis","Selepas",C450),Tetapan!$A$6:$N$10,CHOOSE(MATCH(F450,{"majlis","jemputan","rsvp","katering"},0),3,9,11,10),FALSE)="",VLOOKUP(IF(B450="Selepas majlis","Selepas",C450),Tetapan!$A$6:$N$10,CHOOSE(MATCH(F450,{"majlis","jemputan","rsvp","katering"},0),3,9,11,10),FALSE)=0),"",VLOOKUP(IF(B450="Selepas majlis","Selepas",C450),Tetapan!$A$6:$N$10,CHOOSE(MATCH(F450,{"majlis","jemputan","rsvp","katering"},0),3,9,11,10),FALSE)+G450),""))</f>
        <v/>
      </c>
      <c r="J450" s="8">
        <f>IF(OR(D450="",M450&lt;&gt;1),"",IF(I450&lt;&gt;"",I450,H450))</f>
        <v/>
      </c>
      <c r="M450" s="9">
        <f>IF(D450="","",IFERROR(IF(VLOOKUP(C450,Tetapan!$A$6:$C$9,2,FALSE)="Ya",1,0),0))</f>
        <v/>
      </c>
      <c r="N450" s="9">
        <f>IF(D450="","",IF(COUNTIF(Majlis,C450)&lt;&gt;1,"Semak majlis",IF(M450&lt;&gt;1,"Majlis tidak aktif",IF(K450="Tidak berkaitan","Tidak berkaitan",IF(K450="Selesai","Selesai",IF(J450="","Isi tarikh",IF(NOT(ISNUMBER(J450)),"Semak tarikh",IF(J450&lt;TODAY(),"Lewat",IF(J450&lt;=TODAY()+7,"Dalam 7 hari","Mengikut jadual")))))))))</f>
        <v/>
      </c>
    </row>
    <row r="451" spans="8:14" ht="30" customHeight="1">
      <c r="H451" s="8">
        <f>IF(OR(D451="",F451="",F451="manual",M451&lt;&gt;1),"",IFERROR(IF(OR(VLOOKUP(IF(B451="Selepas majlis","Selepas",C451),Tetapan!$A$6:$N$10,CHOOSE(MATCH(F451,{"majlis","jemputan","rsvp","katering"},0),3,9,11,10),FALSE)="",VLOOKUP(IF(B451="Selepas majlis","Selepas",C451),Tetapan!$A$6:$N$10,CHOOSE(MATCH(F451,{"majlis","jemputan","rsvp","katering"},0),3,9,11,10),FALSE)=0),"",VLOOKUP(IF(B451="Selepas majlis","Selepas",C451),Tetapan!$A$6:$N$10,CHOOSE(MATCH(F451,{"majlis","jemputan","rsvp","katering"},0),3,9,11,10),FALSE)+G451),""))</f>
        <v/>
      </c>
      <c r="J451" s="8">
        <f>IF(OR(D451="",M451&lt;&gt;1),"",IF(I451&lt;&gt;"",I451,H451))</f>
        <v/>
      </c>
      <c r="M451" s="9">
        <f>IF(D451="","",IFERROR(IF(VLOOKUP(C451,Tetapan!$A$6:$C$9,2,FALSE)="Ya",1,0),0))</f>
        <v/>
      </c>
      <c r="N451" s="9">
        <f>IF(D451="","",IF(COUNTIF(Majlis,C451)&lt;&gt;1,"Semak majlis",IF(M451&lt;&gt;1,"Majlis tidak aktif",IF(K451="Tidak berkaitan","Tidak berkaitan",IF(K451="Selesai","Selesai",IF(J451="","Isi tarikh",IF(NOT(ISNUMBER(J451)),"Semak tarikh",IF(J451&lt;TODAY(),"Lewat",IF(J451&lt;=TODAY()+7,"Dalam 7 hari","Mengikut jadual")))))))))</f>
        <v/>
      </c>
    </row>
    <row r="452" spans="8:14" ht="30" customHeight="1">
      <c r="H452" s="8">
        <f>IF(OR(D452="",F452="",F452="manual",M452&lt;&gt;1),"",IFERROR(IF(OR(VLOOKUP(IF(B452="Selepas majlis","Selepas",C452),Tetapan!$A$6:$N$10,CHOOSE(MATCH(F452,{"majlis","jemputan","rsvp","katering"},0),3,9,11,10),FALSE)="",VLOOKUP(IF(B452="Selepas majlis","Selepas",C452),Tetapan!$A$6:$N$10,CHOOSE(MATCH(F452,{"majlis","jemputan","rsvp","katering"},0),3,9,11,10),FALSE)=0),"",VLOOKUP(IF(B452="Selepas majlis","Selepas",C452),Tetapan!$A$6:$N$10,CHOOSE(MATCH(F452,{"majlis","jemputan","rsvp","katering"},0),3,9,11,10),FALSE)+G452),""))</f>
        <v/>
      </c>
      <c r="J452" s="8">
        <f>IF(OR(D452="",M452&lt;&gt;1),"",IF(I452&lt;&gt;"",I452,H452))</f>
        <v/>
      </c>
      <c r="M452" s="9">
        <f>IF(D452="","",IFERROR(IF(VLOOKUP(C452,Tetapan!$A$6:$C$9,2,FALSE)="Ya",1,0),0))</f>
        <v/>
      </c>
      <c r="N452" s="9">
        <f>IF(D452="","",IF(COUNTIF(Majlis,C452)&lt;&gt;1,"Semak majlis",IF(M452&lt;&gt;1,"Majlis tidak aktif",IF(K452="Tidak berkaitan","Tidak berkaitan",IF(K452="Selesai","Selesai",IF(J452="","Isi tarikh",IF(NOT(ISNUMBER(J452)),"Semak tarikh",IF(J452&lt;TODAY(),"Lewat",IF(J452&lt;=TODAY()+7,"Dalam 7 hari","Mengikut jadual")))))))))</f>
        <v/>
      </c>
    </row>
    <row r="453" spans="8:14" ht="30" customHeight="1">
      <c r="H453" s="8">
        <f>IF(OR(D453="",F453="",F453="manual",M453&lt;&gt;1),"",IFERROR(IF(OR(VLOOKUP(IF(B453="Selepas majlis","Selepas",C453),Tetapan!$A$6:$N$10,CHOOSE(MATCH(F453,{"majlis","jemputan","rsvp","katering"},0),3,9,11,10),FALSE)="",VLOOKUP(IF(B453="Selepas majlis","Selepas",C453),Tetapan!$A$6:$N$10,CHOOSE(MATCH(F453,{"majlis","jemputan","rsvp","katering"},0),3,9,11,10),FALSE)=0),"",VLOOKUP(IF(B453="Selepas majlis","Selepas",C453),Tetapan!$A$6:$N$10,CHOOSE(MATCH(F453,{"majlis","jemputan","rsvp","katering"},0),3,9,11,10),FALSE)+G453),""))</f>
        <v/>
      </c>
      <c r="J453" s="8">
        <f>IF(OR(D453="",M453&lt;&gt;1),"",IF(I453&lt;&gt;"",I453,H453))</f>
        <v/>
      </c>
      <c r="M453" s="9">
        <f>IF(D453="","",IFERROR(IF(VLOOKUP(C453,Tetapan!$A$6:$C$9,2,FALSE)="Ya",1,0),0))</f>
        <v/>
      </c>
      <c r="N453" s="9">
        <f>IF(D453="","",IF(COUNTIF(Majlis,C453)&lt;&gt;1,"Semak majlis",IF(M453&lt;&gt;1,"Majlis tidak aktif",IF(K453="Tidak berkaitan","Tidak berkaitan",IF(K453="Selesai","Selesai",IF(J453="","Isi tarikh",IF(NOT(ISNUMBER(J453)),"Semak tarikh",IF(J453&lt;TODAY(),"Lewat",IF(J453&lt;=TODAY()+7,"Dalam 7 hari","Mengikut jadual")))))))))</f>
        <v/>
      </c>
    </row>
    <row r="454" spans="8:14" ht="30" customHeight="1">
      <c r="H454" s="8">
        <f>IF(OR(D454="",F454="",F454="manual",M454&lt;&gt;1),"",IFERROR(IF(OR(VLOOKUP(IF(B454="Selepas majlis","Selepas",C454),Tetapan!$A$6:$N$10,CHOOSE(MATCH(F454,{"majlis","jemputan","rsvp","katering"},0),3,9,11,10),FALSE)="",VLOOKUP(IF(B454="Selepas majlis","Selepas",C454),Tetapan!$A$6:$N$10,CHOOSE(MATCH(F454,{"majlis","jemputan","rsvp","katering"},0),3,9,11,10),FALSE)=0),"",VLOOKUP(IF(B454="Selepas majlis","Selepas",C454),Tetapan!$A$6:$N$10,CHOOSE(MATCH(F454,{"majlis","jemputan","rsvp","katering"},0),3,9,11,10),FALSE)+G454),""))</f>
        <v/>
      </c>
      <c r="J454" s="8">
        <f>IF(OR(D454="",M454&lt;&gt;1),"",IF(I454&lt;&gt;"",I454,H454))</f>
        <v/>
      </c>
      <c r="M454" s="9">
        <f>IF(D454="","",IFERROR(IF(VLOOKUP(C454,Tetapan!$A$6:$C$9,2,FALSE)="Ya",1,0),0))</f>
        <v/>
      </c>
      <c r="N454" s="9">
        <f>IF(D454="","",IF(COUNTIF(Majlis,C454)&lt;&gt;1,"Semak majlis",IF(M454&lt;&gt;1,"Majlis tidak aktif",IF(K454="Tidak berkaitan","Tidak berkaitan",IF(K454="Selesai","Selesai",IF(J454="","Isi tarikh",IF(NOT(ISNUMBER(J454)),"Semak tarikh",IF(J454&lt;TODAY(),"Lewat",IF(J454&lt;=TODAY()+7,"Dalam 7 hari","Mengikut jadual")))))))))</f>
        <v/>
      </c>
    </row>
    <row r="455" spans="8:14" ht="30" customHeight="1">
      <c r="H455" s="8">
        <f>IF(OR(D455="",F455="",F455="manual",M455&lt;&gt;1),"",IFERROR(IF(OR(VLOOKUP(IF(B455="Selepas majlis","Selepas",C455),Tetapan!$A$6:$N$10,CHOOSE(MATCH(F455,{"majlis","jemputan","rsvp","katering"},0),3,9,11,10),FALSE)="",VLOOKUP(IF(B455="Selepas majlis","Selepas",C455),Tetapan!$A$6:$N$10,CHOOSE(MATCH(F455,{"majlis","jemputan","rsvp","katering"},0),3,9,11,10),FALSE)=0),"",VLOOKUP(IF(B455="Selepas majlis","Selepas",C455),Tetapan!$A$6:$N$10,CHOOSE(MATCH(F455,{"majlis","jemputan","rsvp","katering"},0),3,9,11,10),FALSE)+G455),""))</f>
        <v/>
      </c>
      <c r="J455" s="8">
        <f>IF(OR(D455="",M455&lt;&gt;1),"",IF(I455&lt;&gt;"",I455,H455))</f>
        <v/>
      </c>
      <c r="M455" s="9">
        <f>IF(D455="","",IFERROR(IF(VLOOKUP(C455,Tetapan!$A$6:$C$9,2,FALSE)="Ya",1,0),0))</f>
        <v/>
      </c>
      <c r="N455" s="9">
        <f>IF(D455="","",IF(COUNTIF(Majlis,C455)&lt;&gt;1,"Semak majlis",IF(M455&lt;&gt;1,"Majlis tidak aktif",IF(K455="Tidak berkaitan","Tidak berkaitan",IF(K455="Selesai","Selesai",IF(J455="","Isi tarikh",IF(NOT(ISNUMBER(J455)),"Semak tarikh",IF(J455&lt;TODAY(),"Lewat",IF(J455&lt;=TODAY()+7,"Dalam 7 hari","Mengikut jadual")))))))))</f>
        <v/>
      </c>
    </row>
    <row r="456" spans="8:14" ht="30" customHeight="1">
      <c r="H456" s="8">
        <f>IF(OR(D456="",F456="",F456="manual",M456&lt;&gt;1),"",IFERROR(IF(OR(VLOOKUP(IF(B456="Selepas majlis","Selepas",C456),Tetapan!$A$6:$N$10,CHOOSE(MATCH(F456,{"majlis","jemputan","rsvp","katering"},0),3,9,11,10),FALSE)="",VLOOKUP(IF(B456="Selepas majlis","Selepas",C456),Tetapan!$A$6:$N$10,CHOOSE(MATCH(F456,{"majlis","jemputan","rsvp","katering"},0),3,9,11,10),FALSE)=0),"",VLOOKUP(IF(B456="Selepas majlis","Selepas",C456),Tetapan!$A$6:$N$10,CHOOSE(MATCH(F456,{"majlis","jemputan","rsvp","katering"},0),3,9,11,10),FALSE)+G456),""))</f>
        <v/>
      </c>
      <c r="J456" s="8">
        <f>IF(OR(D456="",M456&lt;&gt;1),"",IF(I456&lt;&gt;"",I456,H456))</f>
        <v/>
      </c>
      <c r="M456" s="9">
        <f>IF(D456="","",IFERROR(IF(VLOOKUP(C456,Tetapan!$A$6:$C$9,2,FALSE)="Ya",1,0),0))</f>
        <v/>
      </c>
      <c r="N456" s="9">
        <f>IF(D456="","",IF(COUNTIF(Majlis,C456)&lt;&gt;1,"Semak majlis",IF(M456&lt;&gt;1,"Majlis tidak aktif",IF(K456="Tidak berkaitan","Tidak berkaitan",IF(K456="Selesai","Selesai",IF(J456="","Isi tarikh",IF(NOT(ISNUMBER(J456)),"Semak tarikh",IF(J456&lt;TODAY(),"Lewat",IF(J456&lt;=TODAY()+7,"Dalam 7 hari","Mengikut jadual")))))))))</f>
        <v/>
      </c>
    </row>
    <row r="457" spans="8:14" ht="30" customHeight="1">
      <c r="H457" s="8">
        <f>IF(OR(D457="",F457="",F457="manual",M457&lt;&gt;1),"",IFERROR(IF(OR(VLOOKUP(IF(B457="Selepas majlis","Selepas",C457),Tetapan!$A$6:$N$10,CHOOSE(MATCH(F457,{"majlis","jemputan","rsvp","katering"},0),3,9,11,10),FALSE)="",VLOOKUP(IF(B457="Selepas majlis","Selepas",C457),Tetapan!$A$6:$N$10,CHOOSE(MATCH(F457,{"majlis","jemputan","rsvp","katering"},0),3,9,11,10),FALSE)=0),"",VLOOKUP(IF(B457="Selepas majlis","Selepas",C457),Tetapan!$A$6:$N$10,CHOOSE(MATCH(F457,{"majlis","jemputan","rsvp","katering"},0),3,9,11,10),FALSE)+G457),""))</f>
        <v/>
      </c>
      <c r="J457" s="8">
        <f>IF(OR(D457="",M457&lt;&gt;1),"",IF(I457&lt;&gt;"",I457,H457))</f>
        <v/>
      </c>
      <c r="M457" s="9">
        <f>IF(D457="","",IFERROR(IF(VLOOKUP(C457,Tetapan!$A$6:$C$9,2,FALSE)="Ya",1,0),0))</f>
        <v/>
      </c>
      <c r="N457" s="9">
        <f>IF(D457="","",IF(COUNTIF(Majlis,C457)&lt;&gt;1,"Semak majlis",IF(M457&lt;&gt;1,"Majlis tidak aktif",IF(K457="Tidak berkaitan","Tidak berkaitan",IF(K457="Selesai","Selesai",IF(J457="","Isi tarikh",IF(NOT(ISNUMBER(J457)),"Semak tarikh",IF(J457&lt;TODAY(),"Lewat",IF(J457&lt;=TODAY()+7,"Dalam 7 hari","Mengikut jadual")))))))))</f>
        <v/>
      </c>
    </row>
    <row r="458" spans="8:14" ht="30" customHeight="1">
      <c r="H458" s="8">
        <f>IF(OR(D458="",F458="",F458="manual",M458&lt;&gt;1),"",IFERROR(IF(OR(VLOOKUP(IF(B458="Selepas majlis","Selepas",C458),Tetapan!$A$6:$N$10,CHOOSE(MATCH(F458,{"majlis","jemputan","rsvp","katering"},0),3,9,11,10),FALSE)="",VLOOKUP(IF(B458="Selepas majlis","Selepas",C458),Tetapan!$A$6:$N$10,CHOOSE(MATCH(F458,{"majlis","jemputan","rsvp","katering"},0),3,9,11,10),FALSE)=0),"",VLOOKUP(IF(B458="Selepas majlis","Selepas",C458),Tetapan!$A$6:$N$10,CHOOSE(MATCH(F458,{"majlis","jemputan","rsvp","katering"},0),3,9,11,10),FALSE)+G458),""))</f>
        <v/>
      </c>
      <c r="J458" s="8">
        <f>IF(OR(D458="",M458&lt;&gt;1),"",IF(I458&lt;&gt;"",I458,H458))</f>
        <v/>
      </c>
      <c r="M458" s="9">
        <f>IF(D458="","",IFERROR(IF(VLOOKUP(C458,Tetapan!$A$6:$C$9,2,FALSE)="Ya",1,0),0))</f>
        <v/>
      </c>
      <c r="N458" s="9">
        <f>IF(D458="","",IF(COUNTIF(Majlis,C458)&lt;&gt;1,"Semak majlis",IF(M458&lt;&gt;1,"Majlis tidak aktif",IF(K458="Tidak berkaitan","Tidak berkaitan",IF(K458="Selesai","Selesai",IF(J458="","Isi tarikh",IF(NOT(ISNUMBER(J458)),"Semak tarikh",IF(J458&lt;TODAY(),"Lewat",IF(J458&lt;=TODAY()+7,"Dalam 7 hari","Mengikut jadual")))))))))</f>
        <v/>
      </c>
    </row>
    <row r="459" spans="8:14" ht="30" customHeight="1">
      <c r="H459" s="8">
        <f>IF(OR(D459="",F459="",F459="manual",M459&lt;&gt;1),"",IFERROR(IF(OR(VLOOKUP(IF(B459="Selepas majlis","Selepas",C459),Tetapan!$A$6:$N$10,CHOOSE(MATCH(F459,{"majlis","jemputan","rsvp","katering"},0),3,9,11,10),FALSE)="",VLOOKUP(IF(B459="Selepas majlis","Selepas",C459),Tetapan!$A$6:$N$10,CHOOSE(MATCH(F459,{"majlis","jemputan","rsvp","katering"},0),3,9,11,10),FALSE)=0),"",VLOOKUP(IF(B459="Selepas majlis","Selepas",C459),Tetapan!$A$6:$N$10,CHOOSE(MATCH(F459,{"majlis","jemputan","rsvp","katering"},0),3,9,11,10),FALSE)+G459),""))</f>
        <v/>
      </c>
      <c r="J459" s="8">
        <f>IF(OR(D459="",M459&lt;&gt;1),"",IF(I459&lt;&gt;"",I459,H459))</f>
        <v/>
      </c>
      <c r="M459" s="9">
        <f>IF(D459="","",IFERROR(IF(VLOOKUP(C459,Tetapan!$A$6:$C$9,2,FALSE)="Ya",1,0),0))</f>
        <v/>
      </c>
      <c r="N459" s="9">
        <f>IF(D459="","",IF(COUNTIF(Majlis,C459)&lt;&gt;1,"Semak majlis",IF(M459&lt;&gt;1,"Majlis tidak aktif",IF(K459="Tidak berkaitan","Tidak berkaitan",IF(K459="Selesai","Selesai",IF(J459="","Isi tarikh",IF(NOT(ISNUMBER(J459)),"Semak tarikh",IF(J459&lt;TODAY(),"Lewat",IF(J459&lt;=TODAY()+7,"Dalam 7 hari","Mengikut jadual")))))))))</f>
        <v/>
      </c>
    </row>
    <row r="460" spans="8:14" ht="30" customHeight="1">
      <c r="H460" s="8">
        <f>IF(OR(D460="",F460="",F460="manual",M460&lt;&gt;1),"",IFERROR(IF(OR(VLOOKUP(IF(B460="Selepas majlis","Selepas",C460),Tetapan!$A$6:$N$10,CHOOSE(MATCH(F460,{"majlis","jemputan","rsvp","katering"},0),3,9,11,10),FALSE)="",VLOOKUP(IF(B460="Selepas majlis","Selepas",C460),Tetapan!$A$6:$N$10,CHOOSE(MATCH(F460,{"majlis","jemputan","rsvp","katering"},0),3,9,11,10),FALSE)=0),"",VLOOKUP(IF(B460="Selepas majlis","Selepas",C460),Tetapan!$A$6:$N$10,CHOOSE(MATCH(F460,{"majlis","jemputan","rsvp","katering"},0),3,9,11,10),FALSE)+G460),""))</f>
        <v/>
      </c>
      <c r="J460" s="8">
        <f>IF(OR(D460="",M460&lt;&gt;1),"",IF(I460&lt;&gt;"",I460,H460))</f>
        <v/>
      </c>
      <c r="M460" s="9">
        <f>IF(D460="","",IFERROR(IF(VLOOKUP(C460,Tetapan!$A$6:$C$9,2,FALSE)="Ya",1,0),0))</f>
        <v/>
      </c>
      <c r="N460" s="9">
        <f>IF(D460="","",IF(COUNTIF(Majlis,C460)&lt;&gt;1,"Semak majlis",IF(M460&lt;&gt;1,"Majlis tidak aktif",IF(K460="Tidak berkaitan","Tidak berkaitan",IF(K460="Selesai","Selesai",IF(J460="","Isi tarikh",IF(NOT(ISNUMBER(J460)),"Semak tarikh",IF(J460&lt;TODAY(),"Lewat",IF(J460&lt;=TODAY()+7,"Dalam 7 hari","Mengikut jadual")))))))))</f>
        <v/>
      </c>
    </row>
    <row r="461" spans="8:14" ht="30" customHeight="1">
      <c r="H461" s="8">
        <f>IF(OR(D461="",F461="",F461="manual",M461&lt;&gt;1),"",IFERROR(IF(OR(VLOOKUP(IF(B461="Selepas majlis","Selepas",C461),Tetapan!$A$6:$N$10,CHOOSE(MATCH(F461,{"majlis","jemputan","rsvp","katering"},0),3,9,11,10),FALSE)="",VLOOKUP(IF(B461="Selepas majlis","Selepas",C461),Tetapan!$A$6:$N$10,CHOOSE(MATCH(F461,{"majlis","jemputan","rsvp","katering"},0),3,9,11,10),FALSE)=0),"",VLOOKUP(IF(B461="Selepas majlis","Selepas",C461),Tetapan!$A$6:$N$10,CHOOSE(MATCH(F461,{"majlis","jemputan","rsvp","katering"},0),3,9,11,10),FALSE)+G461),""))</f>
        <v/>
      </c>
      <c r="J461" s="8">
        <f>IF(OR(D461="",M461&lt;&gt;1),"",IF(I461&lt;&gt;"",I461,H461))</f>
        <v/>
      </c>
      <c r="M461" s="9">
        <f>IF(D461="","",IFERROR(IF(VLOOKUP(C461,Tetapan!$A$6:$C$9,2,FALSE)="Ya",1,0),0))</f>
        <v/>
      </c>
      <c r="N461" s="9">
        <f>IF(D461="","",IF(COUNTIF(Majlis,C461)&lt;&gt;1,"Semak majlis",IF(M461&lt;&gt;1,"Majlis tidak aktif",IF(K461="Tidak berkaitan","Tidak berkaitan",IF(K461="Selesai","Selesai",IF(J461="","Isi tarikh",IF(NOT(ISNUMBER(J461)),"Semak tarikh",IF(J461&lt;TODAY(),"Lewat",IF(J461&lt;=TODAY()+7,"Dalam 7 hari","Mengikut jadual")))))))))</f>
        <v/>
      </c>
    </row>
    <row r="462" spans="8:14" ht="30" customHeight="1">
      <c r="H462" s="8">
        <f>IF(OR(D462="",F462="",F462="manual",M462&lt;&gt;1),"",IFERROR(IF(OR(VLOOKUP(IF(B462="Selepas majlis","Selepas",C462),Tetapan!$A$6:$N$10,CHOOSE(MATCH(F462,{"majlis","jemputan","rsvp","katering"},0),3,9,11,10),FALSE)="",VLOOKUP(IF(B462="Selepas majlis","Selepas",C462),Tetapan!$A$6:$N$10,CHOOSE(MATCH(F462,{"majlis","jemputan","rsvp","katering"},0),3,9,11,10),FALSE)=0),"",VLOOKUP(IF(B462="Selepas majlis","Selepas",C462),Tetapan!$A$6:$N$10,CHOOSE(MATCH(F462,{"majlis","jemputan","rsvp","katering"},0),3,9,11,10),FALSE)+G462),""))</f>
        <v/>
      </c>
      <c r="J462" s="8">
        <f>IF(OR(D462="",M462&lt;&gt;1),"",IF(I462&lt;&gt;"",I462,H462))</f>
        <v/>
      </c>
      <c r="M462" s="9">
        <f>IF(D462="","",IFERROR(IF(VLOOKUP(C462,Tetapan!$A$6:$C$9,2,FALSE)="Ya",1,0),0))</f>
        <v/>
      </c>
      <c r="N462" s="9">
        <f>IF(D462="","",IF(COUNTIF(Majlis,C462)&lt;&gt;1,"Semak majlis",IF(M462&lt;&gt;1,"Majlis tidak aktif",IF(K462="Tidak berkaitan","Tidak berkaitan",IF(K462="Selesai","Selesai",IF(J462="","Isi tarikh",IF(NOT(ISNUMBER(J462)),"Semak tarikh",IF(J462&lt;TODAY(),"Lewat",IF(J462&lt;=TODAY()+7,"Dalam 7 hari","Mengikut jadual")))))))))</f>
        <v/>
      </c>
    </row>
    <row r="463" spans="8:14" ht="30" customHeight="1">
      <c r="H463" s="8">
        <f>IF(OR(D463="",F463="",F463="manual",M463&lt;&gt;1),"",IFERROR(IF(OR(VLOOKUP(IF(B463="Selepas majlis","Selepas",C463),Tetapan!$A$6:$N$10,CHOOSE(MATCH(F463,{"majlis","jemputan","rsvp","katering"},0),3,9,11,10),FALSE)="",VLOOKUP(IF(B463="Selepas majlis","Selepas",C463),Tetapan!$A$6:$N$10,CHOOSE(MATCH(F463,{"majlis","jemputan","rsvp","katering"},0),3,9,11,10),FALSE)=0),"",VLOOKUP(IF(B463="Selepas majlis","Selepas",C463),Tetapan!$A$6:$N$10,CHOOSE(MATCH(F463,{"majlis","jemputan","rsvp","katering"},0),3,9,11,10),FALSE)+G463),""))</f>
        <v/>
      </c>
      <c r="J463" s="8">
        <f>IF(OR(D463="",M463&lt;&gt;1),"",IF(I463&lt;&gt;"",I463,H463))</f>
        <v/>
      </c>
      <c r="M463" s="9">
        <f>IF(D463="","",IFERROR(IF(VLOOKUP(C463,Tetapan!$A$6:$C$9,2,FALSE)="Ya",1,0),0))</f>
        <v/>
      </c>
      <c r="N463" s="9">
        <f>IF(D463="","",IF(COUNTIF(Majlis,C463)&lt;&gt;1,"Semak majlis",IF(M463&lt;&gt;1,"Majlis tidak aktif",IF(K463="Tidak berkaitan","Tidak berkaitan",IF(K463="Selesai","Selesai",IF(J463="","Isi tarikh",IF(NOT(ISNUMBER(J463)),"Semak tarikh",IF(J463&lt;TODAY(),"Lewat",IF(J463&lt;=TODAY()+7,"Dalam 7 hari","Mengikut jadual")))))))))</f>
        <v/>
      </c>
    </row>
    <row r="464" spans="8:14" ht="30" customHeight="1">
      <c r="H464" s="8">
        <f>IF(OR(D464="",F464="",F464="manual",M464&lt;&gt;1),"",IFERROR(IF(OR(VLOOKUP(IF(B464="Selepas majlis","Selepas",C464),Tetapan!$A$6:$N$10,CHOOSE(MATCH(F464,{"majlis","jemputan","rsvp","katering"},0),3,9,11,10),FALSE)="",VLOOKUP(IF(B464="Selepas majlis","Selepas",C464),Tetapan!$A$6:$N$10,CHOOSE(MATCH(F464,{"majlis","jemputan","rsvp","katering"},0),3,9,11,10),FALSE)=0),"",VLOOKUP(IF(B464="Selepas majlis","Selepas",C464),Tetapan!$A$6:$N$10,CHOOSE(MATCH(F464,{"majlis","jemputan","rsvp","katering"},0),3,9,11,10),FALSE)+G464),""))</f>
        <v/>
      </c>
      <c r="J464" s="8">
        <f>IF(OR(D464="",M464&lt;&gt;1),"",IF(I464&lt;&gt;"",I464,H464))</f>
        <v/>
      </c>
      <c r="M464" s="9">
        <f>IF(D464="","",IFERROR(IF(VLOOKUP(C464,Tetapan!$A$6:$C$9,2,FALSE)="Ya",1,0),0))</f>
        <v/>
      </c>
      <c r="N464" s="9">
        <f>IF(D464="","",IF(COUNTIF(Majlis,C464)&lt;&gt;1,"Semak majlis",IF(M464&lt;&gt;1,"Majlis tidak aktif",IF(K464="Tidak berkaitan","Tidak berkaitan",IF(K464="Selesai","Selesai",IF(J464="","Isi tarikh",IF(NOT(ISNUMBER(J464)),"Semak tarikh",IF(J464&lt;TODAY(),"Lewat",IF(J464&lt;=TODAY()+7,"Dalam 7 hari","Mengikut jadual")))))))))</f>
        <v/>
      </c>
    </row>
    <row r="465" spans="8:14" ht="30" customHeight="1">
      <c r="H465" s="8">
        <f>IF(OR(D465="",F465="",F465="manual",M465&lt;&gt;1),"",IFERROR(IF(OR(VLOOKUP(IF(B465="Selepas majlis","Selepas",C465),Tetapan!$A$6:$N$10,CHOOSE(MATCH(F465,{"majlis","jemputan","rsvp","katering"},0),3,9,11,10),FALSE)="",VLOOKUP(IF(B465="Selepas majlis","Selepas",C465),Tetapan!$A$6:$N$10,CHOOSE(MATCH(F465,{"majlis","jemputan","rsvp","katering"},0),3,9,11,10),FALSE)=0),"",VLOOKUP(IF(B465="Selepas majlis","Selepas",C465),Tetapan!$A$6:$N$10,CHOOSE(MATCH(F465,{"majlis","jemputan","rsvp","katering"},0),3,9,11,10),FALSE)+G465),""))</f>
        <v/>
      </c>
      <c r="J465" s="8">
        <f>IF(OR(D465="",M465&lt;&gt;1),"",IF(I465&lt;&gt;"",I465,H465))</f>
        <v/>
      </c>
      <c r="M465" s="9">
        <f>IF(D465="","",IFERROR(IF(VLOOKUP(C465,Tetapan!$A$6:$C$9,2,FALSE)="Ya",1,0),0))</f>
        <v/>
      </c>
      <c r="N465" s="9">
        <f>IF(D465="","",IF(COUNTIF(Majlis,C465)&lt;&gt;1,"Semak majlis",IF(M465&lt;&gt;1,"Majlis tidak aktif",IF(K465="Tidak berkaitan","Tidak berkaitan",IF(K465="Selesai","Selesai",IF(J465="","Isi tarikh",IF(NOT(ISNUMBER(J465)),"Semak tarikh",IF(J465&lt;TODAY(),"Lewat",IF(J465&lt;=TODAY()+7,"Dalam 7 hari","Mengikut jadual")))))))))</f>
        <v/>
      </c>
    </row>
    <row r="466" spans="8:14" ht="30" customHeight="1">
      <c r="H466" s="8">
        <f>IF(OR(D466="",F466="",F466="manual",M466&lt;&gt;1),"",IFERROR(IF(OR(VLOOKUP(IF(B466="Selepas majlis","Selepas",C466),Tetapan!$A$6:$N$10,CHOOSE(MATCH(F466,{"majlis","jemputan","rsvp","katering"},0),3,9,11,10),FALSE)="",VLOOKUP(IF(B466="Selepas majlis","Selepas",C466),Tetapan!$A$6:$N$10,CHOOSE(MATCH(F466,{"majlis","jemputan","rsvp","katering"},0),3,9,11,10),FALSE)=0),"",VLOOKUP(IF(B466="Selepas majlis","Selepas",C466),Tetapan!$A$6:$N$10,CHOOSE(MATCH(F466,{"majlis","jemputan","rsvp","katering"},0),3,9,11,10),FALSE)+G466),""))</f>
        <v/>
      </c>
      <c r="J466" s="8">
        <f>IF(OR(D466="",M466&lt;&gt;1),"",IF(I466&lt;&gt;"",I466,H466))</f>
        <v/>
      </c>
      <c r="M466" s="9">
        <f>IF(D466="","",IFERROR(IF(VLOOKUP(C466,Tetapan!$A$6:$C$9,2,FALSE)="Ya",1,0),0))</f>
        <v/>
      </c>
      <c r="N466" s="9">
        <f>IF(D466="","",IF(COUNTIF(Majlis,C466)&lt;&gt;1,"Semak majlis",IF(M466&lt;&gt;1,"Majlis tidak aktif",IF(K466="Tidak berkaitan","Tidak berkaitan",IF(K466="Selesai","Selesai",IF(J466="","Isi tarikh",IF(NOT(ISNUMBER(J466)),"Semak tarikh",IF(J466&lt;TODAY(),"Lewat",IF(J466&lt;=TODAY()+7,"Dalam 7 hari","Mengikut jadual")))))))))</f>
        <v/>
      </c>
    </row>
    <row r="467" spans="8:14" ht="30" customHeight="1">
      <c r="H467" s="8">
        <f>IF(OR(D467="",F467="",F467="manual",M467&lt;&gt;1),"",IFERROR(IF(OR(VLOOKUP(IF(B467="Selepas majlis","Selepas",C467),Tetapan!$A$6:$N$10,CHOOSE(MATCH(F467,{"majlis","jemputan","rsvp","katering"},0),3,9,11,10),FALSE)="",VLOOKUP(IF(B467="Selepas majlis","Selepas",C467),Tetapan!$A$6:$N$10,CHOOSE(MATCH(F467,{"majlis","jemputan","rsvp","katering"},0),3,9,11,10),FALSE)=0),"",VLOOKUP(IF(B467="Selepas majlis","Selepas",C467),Tetapan!$A$6:$N$10,CHOOSE(MATCH(F467,{"majlis","jemputan","rsvp","katering"},0),3,9,11,10),FALSE)+G467),""))</f>
        <v/>
      </c>
      <c r="J467" s="8">
        <f>IF(OR(D467="",M467&lt;&gt;1),"",IF(I467&lt;&gt;"",I467,H467))</f>
        <v/>
      </c>
      <c r="M467" s="9">
        <f>IF(D467="","",IFERROR(IF(VLOOKUP(C467,Tetapan!$A$6:$C$9,2,FALSE)="Ya",1,0),0))</f>
        <v/>
      </c>
      <c r="N467" s="9">
        <f>IF(D467="","",IF(COUNTIF(Majlis,C467)&lt;&gt;1,"Semak majlis",IF(M467&lt;&gt;1,"Majlis tidak aktif",IF(K467="Tidak berkaitan","Tidak berkaitan",IF(K467="Selesai","Selesai",IF(J467="","Isi tarikh",IF(NOT(ISNUMBER(J467)),"Semak tarikh",IF(J467&lt;TODAY(),"Lewat",IF(J467&lt;=TODAY()+7,"Dalam 7 hari","Mengikut jadual")))))))))</f>
        <v/>
      </c>
    </row>
    <row r="468" spans="8:14" ht="30" customHeight="1">
      <c r="H468" s="8">
        <f>IF(OR(D468="",F468="",F468="manual",M468&lt;&gt;1),"",IFERROR(IF(OR(VLOOKUP(IF(B468="Selepas majlis","Selepas",C468),Tetapan!$A$6:$N$10,CHOOSE(MATCH(F468,{"majlis","jemputan","rsvp","katering"},0),3,9,11,10),FALSE)="",VLOOKUP(IF(B468="Selepas majlis","Selepas",C468),Tetapan!$A$6:$N$10,CHOOSE(MATCH(F468,{"majlis","jemputan","rsvp","katering"},0),3,9,11,10),FALSE)=0),"",VLOOKUP(IF(B468="Selepas majlis","Selepas",C468),Tetapan!$A$6:$N$10,CHOOSE(MATCH(F468,{"majlis","jemputan","rsvp","katering"},0),3,9,11,10),FALSE)+G468),""))</f>
        <v/>
      </c>
      <c r="J468" s="8">
        <f>IF(OR(D468="",M468&lt;&gt;1),"",IF(I468&lt;&gt;"",I468,H468))</f>
        <v/>
      </c>
      <c r="M468" s="9">
        <f>IF(D468="","",IFERROR(IF(VLOOKUP(C468,Tetapan!$A$6:$C$9,2,FALSE)="Ya",1,0),0))</f>
        <v/>
      </c>
      <c r="N468" s="9">
        <f>IF(D468="","",IF(COUNTIF(Majlis,C468)&lt;&gt;1,"Semak majlis",IF(M468&lt;&gt;1,"Majlis tidak aktif",IF(K468="Tidak berkaitan","Tidak berkaitan",IF(K468="Selesai","Selesai",IF(J468="","Isi tarikh",IF(NOT(ISNUMBER(J468)),"Semak tarikh",IF(J468&lt;TODAY(),"Lewat",IF(J468&lt;=TODAY()+7,"Dalam 7 hari","Mengikut jadual")))))))))</f>
        <v/>
      </c>
    </row>
    <row r="469" spans="8:14" ht="30" customHeight="1">
      <c r="H469" s="8">
        <f>IF(OR(D469="",F469="",F469="manual",M469&lt;&gt;1),"",IFERROR(IF(OR(VLOOKUP(IF(B469="Selepas majlis","Selepas",C469),Tetapan!$A$6:$N$10,CHOOSE(MATCH(F469,{"majlis","jemputan","rsvp","katering"},0),3,9,11,10),FALSE)="",VLOOKUP(IF(B469="Selepas majlis","Selepas",C469),Tetapan!$A$6:$N$10,CHOOSE(MATCH(F469,{"majlis","jemputan","rsvp","katering"},0),3,9,11,10),FALSE)=0),"",VLOOKUP(IF(B469="Selepas majlis","Selepas",C469),Tetapan!$A$6:$N$10,CHOOSE(MATCH(F469,{"majlis","jemputan","rsvp","katering"},0),3,9,11,10),FALSE)+G469),""))</f>
        <v/>
      </c>
      <c r="J469" s="8">
        <f>IF(OR(D469="",M469&lt;&gt;1),"",IF(I469&lt;&gt;"",I469,H469))</f>
        <v/>
      </c>
      <c r="M469" s="9">
        <f>IF(D469="","",IFERROR(IF(VLOOKUP(C469,Tetapan!$A$6:$C$9,2,FALSE)="Ya",1,0),0))</f>
        <v/>
      </c>
      <c r="N469" s="9">
        <f>IF(D469="","",IF(COUNTIF(Majlis,C469)&lt;&gt;1,"Semak majlis",IF(M469&lt;&gt;1,"Majlis tidak aktif",IF(K469="Tidak berkaitan","Tidak berkaitan",IF(K469="Selesai","Selesai",IF(J469="","Isi tarikh",IF(NOT(ISNUMBER(J469)),"Semak tarikh",IF(J469&lt;TODAY(),"Lewat",IF(J469&lt;=TODAY()+7,"Dalam 7 hari","Mengikut jadual")))))))))</f>
        <v/>
      </c>
    </row>
    <row r="470" spans="8:14" ht="30" customHeight="1">
      <c r="H470" s="8">
        <f>IF(OR(D470="",F470="",F470="manual",M470&lt;&gt;1),"",IFERROR(IF(OR(VLOOKUP(IF(B470="Selepas majlis","Selepas",C470),Tetapan!$A$6:$N$10,CHOOSE(MATCH(F470,{"majlis","jemputan","rsvp","katering"},0),3,9,11,10),FALSE)="",VLOOKUP(IF(B470="Selepas majlis","Selepas",C470),Tetapan!$A$6:$N$10,CHOOSE(MATCH(F470,{"majlis","jemputan","rsvp","katering"},0),3,9,11,10),FALSE)=0),"",VLOOKUP(IF(B470="Selepas majlis","Selepas",C470),Tetapan!$A$6:$N$10,CHOOSE(MATCH(F470,{"majlis","jemputan","rsvp","katering"},0),3,9,11,10),FALSE)+G470),""))</f>
        <v/>
      </c>
      <c r="J470" s="8">
        <f>IF(OR(D470="",M470&lt;&gt;1),"",IF(I470&lt;&gt;"",I470,H470))</f>
        <v/>
      </c>
      <c r="M470" s="9">
        <f>IF(D470="","",IFERROR(IF(VLOOKUP(C470,Tetapan!$A$6:$C$9,2,FALSE)="Ya",1,0),0))</f>
        <v/>
      </c>
      <c r="N470" s="9">
        <f>IF(D470="","",IF(COUNTIF(Majlis,C470)&lt;&gt;1,"Semak majlis",IF(M470&lt;&gt;1,"Majlis tidak aktif",IF(K470="Tidak berkaitan","Tidak berkaitan",IF(K470="Selesai","Selesai",IF(J470="","Isi tarikh",IF(NOT(ISNUMBER(J470)),"Semak tarikh",IF(J470&lt;TODAY(),"Lewat",IF(J470&lt;=TODAY()+7,"Dalam 7 hari","Mengikut jadual")))))))))</f>
        <v/>
      </c>
    </row>
    <row r="471" spans="8:14" ht="30" customHeight="1">
      <c r="H471" s="8">
        <f>IF(OR(D471="",F471="",F471="manual",M471&lt;&gt;1),"",IFERROR(IF(OR(VLOOKUP(IF(B471="Selepas majlis","Selepas",C471),Tetapan!$A$6:$N$10,CHOOSE(MATCH(F471,{"majlis","jemputan","rsvp","katering"},0),3,9,11,10),FALSE)="",VLOOKUP(IF(B471="Selepas majlis","Selepas",C471),Tetapan!$A$6:$N$10,CHOOSE(MATCH(F471,{"majlis","jemputan","rsvp","katering"},0),3,9,11,10),FALSE)=0),"",VLOOKUP(IF(B471="Selepas majlis","Selepas",C471),Tetapan!$A$6:$N$10,CHOOSE(MATCH(F471,{"majlis","jemputan","rsvp","katering"},0),3,9,11,10),FALSE)+G471),""))</f>
        <v/>
      </c>
      <c r="J471" s="8">
        <f>IF(OR(D471="",M471&lt;&gt;1),"",IF(I471&lt;&gt;"",I471,H471))</f>
        <v/>
      </c>
      <c r="M471" s="9">
        <f>IF(D471="","",IFERROR(IF(VLOOKUP(C471,Tetapan!$A$6:$C$9,2,FALSE)="Ya",1,0),0))</f>
        <v/>
      </c>
      <c r="N471" s="9">
        <f>IF(D471="","",IF(COUNTIF(Majlis,C471)&lt;&gt;1,"Semak majlis",IF(M471&lt;&gt;1,"Majlis tidak aktif",IF(K471="Tidak berkaitan","Tidak berkaitan",IF(K471="Selesai","Selesai",IF(J471="","Isi tarikh",IF(NOT(ISNUMBER(J471)),"Semak tarikh",IF(J471&lt;TODAY(),"Lewat",IF(J471&lt;=TODAY()+7,"Dalam 7 hari","Mengikut jadual")))))))))</f>
        <v/>
      </c>
    </row>
    <row r="472" spans="8:14" ht="30" customHeight="1">
      <c r="H472" s="8">
        <f>IF(OR(D472="",F472="",F472="manual",M472&lt;&gt;1),"",IFERROR(IF(OR(VLOOKUP(IF(B472="Selepas majlis","Selepas",C472),Tetapan!$A$6:$N$10,CHOOSE(MATCH(F472,{"majlis","jemputan","rsvp","katering"},0),3,9,11,10),FALSE)="",VLOOKUP(IF(B472="Selepas majlis","Selepas",C472),Tetapan!$A$6:$N$10,CHOOSE(MATCH(F472,{"majlis","jemputan","rsvp","katering"},0),3,9,11,10),FALSE)=0),"",VLOOKUP(IF(B472="Selepas majlis","Selepas",C472),Tetapan!$A$6:$N$10,CHOOSE(MATCH(F472,{"majlis","jemputan","rsvp","katering"},0),3,9,11,10),FALSE)+G472),""))</f>
        <v/>
      </c>
      <c r="J472" s="8">
        <f>IF(OR(D472="",M472&lt;&gt;1),"",IF(I472&lt;&gt;"",I472,H472))</f>
        <v/>
      </c>
      <c r="M472" s="9">
        <f>IF(D472="","",IFERROR(IF(VLOOKUP(C472,Tetapan!$A$6:$C$9,2,FALSE)="Ya",1,0),0))</f>
        <v/>
      </c>
      <c r="N472" s="9">
        <f>IF(D472="","",IF(COUNTIF(Majlis,C472)&lt;&gt;1,"Semak majlis",IF(M472&lt;&gt;1,"Majlis tidak aktif",IF(K472="Tidak berkaitan","Tidak berkaitan",IF(K472="Selesai","Selesai",IF(J472="","Isi tarikh",IF(NOT(ISNUMBER(J472)),"Semak tarikh",IF(J472&lt;TODAY(),"Lewat",IF(J472&lt;=TODAY()+7,"Dalam 7 hari","Mengikut jadual")))))))))</f>
        <v/>
      </c>
    </row>
    <row r="473" spans="8:14" ht="30" customHeight="1">
      <c r="H473" s="8">
        <f>IF(OR(D473="",F473="",F473="manual",M473&lt;&gt;1),"",IFERROR(IF(OR(VLOOKUP(IF(B473="Selepas majlis","Selepas",C473),Tetapan!$A$6:$N$10,CHOOSE(MATCH(F473,{"majlis","jemputan","rsvp","katering"},0),3,9,11,10),FALSE)="",VLOOKUP(IF(B473="Selepas majlis","Selepas",C473),Tetapan!$A$6:$N$10,CHOOSE(MATCH(F473,{"majlis","jemputan","rsvp","katering"},0),3,9,11,10),FALSE)=0),"",VLOOKUP(IF(B473="Selepas majlis","Selepas",C473),Tetapan!$A$6:$N$10,CHOOSE(MATCH(F473,{"majlis","jemputan","rsvp","katering"},0),3,9,11,10),FALSE)+G473),""))</f>
        <v/>
      </c>
      <c r="J473" s="8">
        <f>IF(OR(D473="",M473&lt;&gt;1),"",IF(I473&lt;&gt;"",I473,H473))</f>
        <v/>
      </c>
      <c r="M473" s="9">
        <f>IF(D473="","",IFERROR(IF(VLOOKUP(C473,Tetapan!$A$6:$C$9,2,FALSE)="Ya",1,0),0))</f>
        <v/>
      </c>
      <c r="N473" s="9">
        <f>IF(D473="","",IF(COUNTIF(Majlis,C473)&lt;&gt;1,"Semak majlis",IF(M473&lt;&gt;1,"Majlis tidak aktif",IF(K473="Tidak berkaitan","Tidak berkaitan",IF(K473="Selesai","Selesai",IF(J473="","Isi tarikh",IF(NOT(ISNUMBER(J473)),"Semak tarikh",IF(J473&lt;TODAY(),"Lewat",IF(J473&lt;=TODAY()+7,"Dalam 7 hari","Mengikut jadual")))))))))</f>
        <v/>
      </c>
    </row>
    <row r="474" spans="8:14" ht="30" customHeight="1">
      <c r="H474" s="8">
        <f>IF(OR(D474="",F474="",F474="manual",M474&lt;&gt;1),"",IFERROR(IF(OR(VLOOKUP(IF(B474="Selepas majlis","Selepas",C474),Tetapan!$A$6:$N$10,CHOOSE(MATCH(F474,{"majlis","jemputan","rsvp","katering"},0),3,9,11,10),FALSE)="",VLOOKUP(IF(B474="Selepas majlis","Selepas",C474),Tetapan!$A$6:$N$10,CHOOSE(MATCH(F474,{"majlis","jemputan","rsvp","katering"},0),3,9,11,10),FALSE)=0),"",VLOOKUP(IF(B474="Selepas majlis","Selepas",C474),Tetapan!$A$6:$N$10,CHOOSE(MATCH(F474,{"majlis","jemputan","rsvp","katering"},0),3,9,11,10),FALSE)+G474),""))</f>
        <v/>
      </c>
      <c r="J474" s="8">
        <f>IF(OR(D474="",M474&lt;&gt;1),"",IF(I474&lt;&gt;"",I474,H474))</f>
        <v/>
      </c>
      <c r="M474" s="9">
        <f>IF(D474="","",IFERROR(IF(VLOOKUP(C474,Tetapan!$A$6:$C$9,2,FALSE)="Ya",1,0),0))</f>
        <v/>
      </c>
      <c r="N474" s="9">
        <f>IF(D474="","",IF(COUNTIF(Majlis,C474)&lt;&gt;1,"Semak majlis",IF(M474&lt;&gt;1,"Majlis tidak aktif",IF(K474="Tidak berkaitan","Tidak berkaitan",IF(K474="Selesai","Selesai",IF(J474="","Isi tarikh",IF(NOT(ISNUMBER(J474)),"Semak tarikh",IF(J474&lt;TODAY(),"Lewat",IF(J474&lt;=TODAY()+7,"Dalam 7 hari","Mengikut jadual")))))))))</f>
        <v/>
      </c>
    </row>
    <row r="475" spans="8:14" ht="30" customHeight="1">
      <c r="H475" s="8">
        <f>IF(OR(D475="",F475="",F475="manual",M475&lt;&gt;1),"",IFERROR(IF(OR(VLOOKUP(IF(B475="Selepas majlis","Selepas",C475),Tetapan!$A$6:$N$10,CHOOSE(MATCH(F475,{"majlis","jemputan","rsvp","katering"},0),3,9,11,10),FALSE)="",VLOOKUP(IF(B475="Selepas majlis","Selepas",C475),Tetapan!$A$6:$N$10,CHOOSE(MATCH(F475,{"majlis","jemputan","rsvp","katering"},0),3,9,11,10),FALSE)=0),"",VLOOKUP(IF(B475="Selepas majlis","Selepas",C475),Tetapan!$A$6:$N$10,CHOOSE(MATCH(F475,{"majlis","jemputan","rsvp","katering"},0),3,9,11,10),FALSE)+G475),""))</f>
        <v/>
      </c>
      <c r="J475" s="8">
        <f>IF(OR(D475="",M475&lt;&gt;1),"",IF(I475&lt;&gt;"",I475,H475))</f>
        <v/>
      </c>
      <c r="M475" s="9">
        <f>IF(D475="","",IFERROR(IF(VLOOKUP(C475,Tetapan!$A$6:$C$9,2,FALSE)="Ya",1,0),0))</f>
        <v/>
      </c>
      <c r="N475" s="9">
        <f>IF(D475="","",IF(COUNTIF(Majlis,C475)&lt;&gt;1,"Semak majlis",IF(M475&lt;&gt;1,"Majlis tidak aktif",IF(K475="Tidak berkaitan","Tidak berkaitan",IF(K475="Selesai","Selesai",IF(J475="","Isi tarikh",IF(NOT(ISNUMBER(J475)),"Semak tarikh",IF(J475&lt;TODAY(),"Lewat",IF(J475&lt;=TODAY()+7,"Dalam 7 hari","Mengikut jadual")))))))))</f>
        <v/>
      </c>
    </row>
    <row r="476" spans="8:14" ht="30" customHeight="1">
      <c r="H476" s="8">
        <f>IF(OR(D476="",F476="",F476="manual",M476&lt;&gt;1),"",IFERROR(IF(OR(VLOOKUP(IF(B476="Selepas majlis","Selepas",C476),Tetapan!$A$6:$N$10,CHOOSE(MATCH(F476,{"majlis","jemputan","rsvp","katering"},0),3,9,11,10),FALSE)="",VLOOKUP(IF(B476="Selepas majlis","Selepas",C476),Tetapan!$A$6:$N$10,CHOOSE(MATCH(F476,{"majlis","jemputan","rsvp","katering"},0),3,9,11,10),FALSE)=0),"",VLOOKUP(IF(B476="Selepas majlis","Selepas",C476),Tetapan!$A$6:$N$10,CHOOSE(MATCH(F476,{"majlis","jemputan","rsvp","katering"},0),3,9,11,10),FALSE)+G476),""))</f>
        <v/>
      </c>
      <c r="J476" s="8">
        <f>IF(OR(D476="",M476&lt;&gt;1),"",IF(I476&lt;&gt;"",I476,H476))</f>
        <v/>
      </c>
      <c r="M476" s="9">
        <f>IF(D476="","",IFERROR(IF(VLOOKUP(C476,Tetapan!$A$6:$C$9,2,FALSE)="Ya",1,0),0))</f>
        <v/>
      </c>
      <c r="N476" s="9">
        <f>IF(D476="","",IF(COUNTIF(Majlis,C476)&lt;&gt;1,"Semak majlis",IF(M476&lt;&gt;1,"Majlis tidak aktif",IF(K476="Tidak berkaitan","Tidak berkaitan",IF(K476="Selesai","Selesai",IF(J476="","Isi tarikh",IF(NOT(ISNUMBER(J476)),"Semak tarikh",IF(J476&lt;TODAY(),"Lewat",IF(J476&lt;=TODAY()+7,"Dalam 7 hari","Mengikut jadual")))))))))</f>
        <v/>
      </c>
    </row>
    <row r="477" spans="8:14" ht="30" customHeight="1">
      <c r="H477" s="8">
        <f>IF(OR(D477="",F477="",F477="manual",M477&lt;&gt;1),"",IFERROR(IF(OR(VLOOKUP(IF(B477="Selepas majlis","Selepas",C477),Tetapan!$A$6:$N$10,CHOOSE(MATCH(F477,{"majlis","jemputan","rsvp","katering"},0),3,9,11,10),FALSE)="",VLOOKUP(IF(B477="Selepas majlis","Selepas",C477),Tetapan!$A$6:$N$10,CHOOSE(MATCH(F477,{"majlis","jemputan","rsvp","katering"},0),3,9,11,10),FALSE)=0),"",VLOOKUP(IF(B477="Selepas majlis","Selepas",C477),Tetapan!$A$6:$N$10,CHOOSE(MATCH(F477,{"majlis","jemputan","rsvp","katering"},0),3,9,11,10),FALSE)+G477),""))</f>
        <v/>
      </c>
      <c r="J477" s="8">
        <f>IF(OR(D477="",M477&lt;&gt;1),"",IF(I477&lt;&gt;"",I477,H477))</f>
        <v/>
      </c>
      <c r="M477" s="9">
        <f>IF(D477="","",IFERROR(IF(VLOOKUP(C477,Tetapan!$A$6:$C$9,2,FALSE)="Ya",1,0),0))</f>
        <v/>
      </c>
      <c r="N477" s="9">
        <f>IF(D477="","",IF(COUNTIF(Majlis,C477)&lt;&gt;1,"Semak majlis",IF(M477&lt;&gt;1,"Majlis tidak aktif",IF(K477="Tidak berkaitan","Tidak berkaitan",IF(K477="Selesai","Selesai",IF(J477="","Isi tarikh",IF(NOT(ISNUMBER(J477)),"Semak tarikh",IF(J477&lt;TODAY(),"Lewat",IF(J477&lt;=TODAY()+7,"Dalam 7 hari","Mengikut jadual")))))))))</f>
        <v/>
      </c>
    </row>
    <row r="478" spans="8:14" ht="30" customHeight="1">
      <c r="H478" s="8">
        <f>IF(OR(D478="",F478="",F478="manual",M478&lt;&gt;1),"",IFERROR(IF(OR(VLOOKUP(IF(B478="Selepas majlis","Selepas",C478),Tetapan!$A$6:$N$10,CHOOSE(MATCH(F478,{"majlis","jemputan","rsvp","katering"},0),3,9,11,10),FALSE)="",VLOOKUP(IF(B478="Selepas majlis","Selepas",C478),Tetapan!$A$6:$N$10,CHOOSE(MATCH(F478,{"majlis","jemputan","rsvp","katering"},0),3,9,11,10),FALSE)=0),"",VLOOKUP(IF(B478="Selepas majlis","Selepas",C478),Tetapan!$A$6:$N$10,CHOOSE(MATCH(F478,{"majlis","jemputan","rsvp","katering"},0),3,9,11,10),FALSE)+G478),""))</f>
        <v/>
      </c>
      <c r="J478" s="8">
        <f>IF(OR(D478="",M478&lt;&gt;1),"",IF(I478&lt;&gt;"",I478,H478))</f>
        <v/>
      </c>
      <c r="M478" s="9">
        <f>IF(D478="","",IFERROR(IF(VLOOKUP(C478,Tetapan!$A$6:$C$9,2,FALSE)="Ya",1,0),0))</f>
        <v/>
      </c>
      <c r="N478" s="9">
        <f>IF(D478="","",IF(COUNTIF(Majlis,C478)&lt;&gt;1,"Semak majlis",IF(M478&lt;&gt;1,"Majlis tidak aktif",IF(K478="Tidak berkaitan","Tidak berkaitan",IF(K478="Selesai","Selesai",IF(J478="","Isi tarikh",IF(NOT(ISNUMBER(J478)),"Semak tarikh",IF(J478&lt;TODAY(),"Lewat",IF(J478&lt;=TODAY()+7,"Dalam 7 hari","Mengikut jadual")))))))))</f>
        <v/>
      </c>
    </row>
    <row r="479" spans="8:14" ht="30" customHeight="1">
      <c r="H479" s="8">
        <f>IF(OR(D479="",F479="",F479="manual",M479&lt;&gt;1),"",IFERROR(IF(OR(VLOOKUP(IF(B479="Selepas majlis","Selepas",C479),Tetapan!$A$6:$N$10,CHOOSE(MATCH(F479,{"majlis","jemputan","rsvp","katering"},0),3,9,11,10),FALSE)="",VLOOKUP(IF(B479="Selepas majlis","Selepas",C479),Tetapan!$A$6:$N$10,CHOOSE(MATCH(F479,{"majlis","jemputan","rsvp","katering"},0),3,9,11,10),FALSE)=0),"",VLOOKUP(IF(B479="Selepas majlis","Selepas",C479),Tetapan!$A$6:$N$10,CHOOSE(MATCH(F479,{"majlis","jemputan","rsvp","katering"},0),3,9,11,10),FALSE)+G479),""))</f>
        <v/>
      </c>
      <c r="J479" s="8">
        <f>IF(OR(D479="",M479&lt;&gt;1),"",IF(I479&lt;&gt;"",I479,H479))</f>
        <v/>
      </c>
      <c r="M479" s="9">
        <f>IF(D479="","",IFERROR(IF(VLOOKUP(C479,Tetapan!$A$6:$C$9,2,FALSE)="Ya",1,0),0))</f>
        <v/>
      </c>
      <c r="N479" s="9">
        <f>IF(D479="","",IF(COUNTIF(Majlis,C479)&lt;&gt;1,"Semak majlis",IF(M479&lt;&gt;1,"Majlis tidak aktif",IF(K479="Tidak berkaitan","Tidak berkaitan",IF(K479="Selesai","Selesai",IF(J479="","Isi tarikh",IF(NOT(ISNUMBER(J479)),"Semak tarikh",IF(J479&lt;TODAY(),"Lewat",IF(J479&lt;=TODAY()+7,"Dalam 7 hari","Mengikut jadual")))))))))</f>
        <v/>
      </c>
    </row>
    <row r="480" spans="8:14" ht="30" customHeight="1">
      <c r="H480" s="8">
        <f>IF(OR(D480="",F480="",F480="manual",M480&lt;&gt;1),"",IFERROR(IF(OR(VLOOKUP(IF(B480="Selepas majlis","Selepas",C480),Tetapan!$A$6:$N$10,CHOOSE(MATCH(F480,{"majlis","jemputan","rsvp","katering"},0),3,9,11,10),FALSE)="",VLOOKUP(IF(B480="Selepas majlis","Selepas",C480),Tetapan!$A$6:$N$10,CHOOSE(MATCH(F480,{"majlis","jemputan","rsvp","katering"},0),3,9,11,10),FALSE)=0),"",VLOOKUP(IF(B480="Selepas majlis","Selepas",C480),Tetapan!$A$6:$N$10,CHOOSE(MATCH(F480,{"majlis","jemputan","rsvp","katering"},0),3,9,11,10),FALSE)+G480),""))</f>
        <v/>
      </c>
      <c r="J480" s="8">
        <f>IF(OR(D480="",M480&lt;&gt;1),"",IF(I480&lt;&gt;"",I480,H480))</f>
        <v/>
      </c>
      <c r="M480" s="9">
        <f>IF(D480="","",IFERROR(IF(VLOOKUP(C480,Tetapan!$A$6:$C$9,2,FALSE)="Ya",1,0),0))</f>
        <v/>
      </c>
      <c r="N480" s="9">
        <f>IF(D480="","",IF(COUNTIF(Majlis,C480)&lt;&gt;1,"Semak majlis",IF(M480&lt;&gt;1,"Majlis tidak aktif",IF(K480="Tidak berkaitan","Tidak berkaitan",IF(K480="Selesai","Selesai",IF(J480="","Isi tarikh",IF(NOT(ISNUMBER(J480)),"Semak tarikh",IF(J480&lt;TODAY(),"Lewat",IF(J480&lt;=TODAY()+7,"Dalam 7 hari","Mengikut jadual")))))))))</f>
        <v/>
      </c>
    </row>
    <row r="481" spans="8:14" ht="30" customHeight="1">
      <c r="H481" s="8">
        <f>IF(OR(D481="",F481="",F481="manual",M481&lt;&gt;1),"",IFERROR(IF(OR(VLOOKUP(IF(B481="Selepas majlis","Selepas",C481),Tetapan!$A$6:$N$10,CHOOSE(MATCH(F481,{"majlis","jemputan","rsvp","katering"},0),3,9,11,10),FALSE)="",VLOOKUP(IF(B481="Selepas majlis","Selepas",C481),Tetapan!$A$6:$N$10,CHOOSE(MATCH(F481,{"majlis","jemputan","rsvp","katering"},0),3,9,11,10),FALSE)=0),"",VLOOKUP(IF(B481="Selepas majlis","Selepas",C481),Tetapan!$A$6:$N$10,CHOOSE(MATCH(F481,{"majlis","jemputan","rsvp","katering"},0),3,9,11,10),FALSE)+G481),""))</f>
        <v/>
      </c>
      <c r="J481" s="8">
        <f>IF(OR(D481="",M481&lt;&gt;1),"",IF(I481&lt;&gt;"",I481,H481))</f>
        <v/>
      </c>
      <c r="M481" s="9">
        <f>IF(D481="","",IFERROR(IF(VLOOKUP(C481,Tetapan!$A$6:$C$9,2,FALSE)="Ya",1,0),0))</f>
        <v/>
      </c>
      <c r="N481" s="9">
        <f>IF(D481="","",IF(COUNTIF(Majlis,C481)&lt;&gt;1,"Semak majlis",IF(M481&lt;&gt;1,"Majlis tidak aktif",IF(K481="Tidak berkaitan","Tidak berkaitan",IF(K481="Selesai","Selesai",IF(J481="","Isi tarikh",IF(NOT(ISNUMBER(J481)),"Semak tarikh",IF(J481&lt;TODAY(),"Lewat",IF(J481&lt;=TODAY()+7,"Dalam 7 hari","Mengikut jadual")))))))))</f>
        <v/>
      </c>
    </row>
    <row r="482" spans="8:14" ht="30" customHeight="1">
      <c r="H482" s="8">
        <f>IF(OR(D482="",F482="",F482="manual",M482&lt;&gt;1),"",IFERROR(IF(OR(VLOOKUP(IF(B482="Selepas majlis","Selepas",C482),Tetapan!$A$6:$N$10,CHOOSE(MATCH(F482,{"majlis","jemputan","rsvp","katering"},0),3,9,11,10),FALSE)="",VLOOKUP(IF(B482="Selepas majlis","Selepas",C482),Tetapan!$A$6:$N$10,CHOOSE(MATCH(F482,{"majlis","jemputan","rsvp","katering"},0),3,9,11,10),FALSE)=0),"",VLOOKUP(IF(B482="Selepas majlis","Selepas",C482),Tetapan!$A$6:$N$10,CHOOSE(MATCH(F482,{"majlis","jemputan","rsvp","katering"},0),3,9,11,10),FALSE)+G482),""))</f>
        <v/>
      </c>
      <c r="J482" s="8">
        <f>IF(OR(D482="",M482&lt;&gt;1),"",IF(I482&lt;&gt;"",I482,H482))</f>
        <v/>
      </c>
      <c r="M482" s="9">
        <f>IF(D482="","",IFERROR(IF(VLOOKUP(C482,Tetapan!$A$6:$C$9,2,FALSE)="Ya",1,0),0))</f>
        <v/>
      </c>
      <c r="N482" s="9">
        <f>IF(D482="","",IF(COUNTIF(Majlis,C482)&lt;&gt;1,"Semak majlis",IF(M482&lt;&gt;1,"Majlis tidak aktif",IF(K482="Tidak berkaitan","Tidak berkaitan",IF(K482="Selesai","Selesai",IF(J482="","Isi tarikh",IF(NOT(ISNUMBER(J482)),"Semak tarikh",IF(J482&lt;TODAY(),"Lewat",IF(J482&lt;=TODAY()+7,"Dalam 7 hari","Mengikut jadual")))))))))</f>
        <v/>
      </c>
    </row>
    <row r="483" spans="8:14" ht="30" customHeight="1">
      <c r="H483" s="8">
        <f>IF(OR(D483="",F483="",F483="manual",M483&lt;&gt;1),"",IFERROR(IF(OR(VLOOKUP(IF(B483="Selepas majlis","Selepas",C483),Tetapan!$A$6:$N$10,CHOOSE(MATCH(F483,{"majlis","jemputan","rsvp","katering"},0),3,9,11,10),FALSE)="",VLOOKUP(IF(B483="Selepas majlis","Selepas",C483),Tetapan!$A$6:$N$10,CHOOSE(MATCH(F483,{"majlis","jemputan","rsvp","katering"},0),3,9,11,10),FALSE)=0),"",VLOOKUP(IF(B483="Selepas majlis","Selepas",C483),Tetapan!$A$6:$N$10,CHOOSE(MATCH(F483,{"majlis","jemputan","rsvp","katering"},0),3,9,11,10),FALSE)+G483),""))</f>
        <v/>
      </c>
      <c r="J483" s="8">
        <f>IF(OR(D483="",M483&lt;&gt;1),"",IF(I483&lt;&gt;"",I483,H483))</f>
        <v/>
      </c>
      <c r="M483" s="9">
        <f>IF(D483="","",IFERROR(IF(VLOOKUP(C483,Tetapan!$A$6:$C$9,2,FALSE)="Ya",1,0),0))</f>
        <v/>
      </c>
      <c r="N483" s="9">
        <f>IF(D483="","",IF(COUNTIF(Majlis,C483)&lt;&gt;1,"Semak majlis",IF(M483&lt;&gt;1,"Majlis tidak aktif",IF(K483="Tidak berkaitan","Tidak berkaitan",IF(K483="Selesai","Selesai",IF(J483="","Isi tarikh",IF(NOT(ISNUMBER(J483)),"Semak tarikh",IF(J483&lt;TODAY(),"Lewat",IF(J483&lt;=TODAY()+7,"Dalam 7 hari","Mengikut jadual")))))))))</f>
        <v/>
      </c>
    </row>
    <row r="484" spans="8:14" ht="30" customHeight="1">
      <c r="H484" s="8">
        <f>IF(OR(D484="",F484="",F484="manual",M484&lt;&gt;1),"",IFERROR(IF(OR(VLOOKUP(IF(B484="Selepas majlis","Selepas",C484),Tetapan!$A$6:$N$10,CHOOSE(MATCH(F484,{"majlis","jemputan","rsvp","katering"},0),3,9,11,10),FALSE)="",VLOOKUP(IF(B484="Selepas majlis","Selepas",C484),Tetapan!$A$6:$N$10,CHOOSE(MATCH(F484,{"majlis","jemputan","rsvp","katering"},0),3,9,11,10),FALSE)=0),"",VLOOKUP(IF(B484="Selepas majlis","Selepas",C484),Tetapan!$A$6:$N$10,CHOOSE(MATCH(F484,{"majlis","jemputan","rsvp","katering"},0),3,9,11,10),FALSE)+G484),""))</f>
        <v/>
      </c>
      <c r="J484" s="8">
        <f>IF(OR(D484="",M484&lt;&gt;1),"",IF(I484&lt;&gt;"",I484,H484))</f>
        <v/>
      </c>
      <c r="M484" s="9">
        <f>IF(D484="","",IFERROR(IF(VLOOKUP(C484,Tetapan!$A$6:$C$9,2,FALSE)="Ya",1,0),0))</f>
        <v/>
      </c>
      <c r="N484" s="9">
        <f>IF(D484="","",IF(COUNTIF(Majlis,C484)&lt;&gt;1,"Semak majlis",IF(M484&lt;&gt;1,"Majlis tidak aktif",IF(K484="Tidak berkaitan","Tidak berkaitan",IF(K484="Selesai","Selesai",IF(J484="","Isi tarikh",IF(NOT(ISNUMBER(J484)),"Semak tarikh",IF(J484&lt;TODAY(),"Lewat",IF(J484&lt;=TODAY()+7,"Dalam 7 hari","Mengikut jadual")))))))))</f>
        <v/>
      </c>
    </row>
    <row r="485" spans="8:14" ht="30" customHeight="1">
      <c r="H485" s="8">
        <f>IF(OR(D485="",F485="",F485="manual",M485&lt;&gt;1),"",IFERROR(IF(OR(VLOOKUP(IF(B485="Selepas majlis","Selepas",C485),Tetapan!$A$6:$N$10,CHOOSE(MATCH(F485,{"majlis","jemputan","rsvp","katering"},0),3,9,11,10),FALSE)="",VLOOKUP(IF(B485="Selepas majlis","Selepas",C485),Tetapan!$A$6:$N$10,CHOOSE(MATCH(F485,{"majlis","jemputan","rsvp","katering"},0),3,9,11,10),FALSE)=0),"",VLOOKUP(IF(B485="Selepas majlis","Selepas",C485),Tetapan!$A$6:$N$10,CHOOSE(MATCH(F485,{"majlis","jemputan","rsvp","katering"},0),3,9,11,10),FALSE)+G485),""))</f>
        <v/>
      </c>
      <c r="J485" s="8">
        <f>IF(OR(D485="",M485&lt;&gt;1),"",IF(I485&lt;&gt;"",I485,H485))</f>
        <v/>
      </c>
      <c r="M485" s="9">
        <f>IF(D485="","",IFERROR(IF(VLOOKUP(C485,Tetapan!$A$6:$C$9,2,FALSE)="Ya",1,0),0))</f>
        <v/>
      </c>
      <c r="N485" s="9">
        <f>IF(D485="","",IF(COUNTIF(Majlis,C485)&lt;&gt;1,"Semak majlis",IF(M485&lt;&gt;1,"Majlis tidak aktif",IF(K485="Tidak berkaitan","Tidak berkaitan",IF(K485="Selesai","Selesai",IF(J485="","Isi tarikh",IF(NOT(ISNUMBER(J485)),"Semak tarikh",IF(J485&lt;TODAY(),"Lewat",IF(J485&lt;=TODAY()+7,"Dalam 7 hari","Mengikut jadual")))))))))</f>
        <v/>
      </c>
    </row>
    <row r="486" spans="8:14" ht="30" customHeight="1">
      <c r="H486" s="8">
        <f>IF(OR(D486="",F486="",F486="manual",M486&lt;&gt;1),"",IFERROR(IF(OR(VLOOKUP(IF(B486="Selepas majlis","Selepas",C486),Tetapan!$A$6:$N$10,CHOOSE(MATCH(F486,{"majlis","jemputan","rsvp","katering"},0),3,9,11,10),FALSE)="",VLOOKUP(IF(B486="Selepas majlis","Selepas",C486),Tetapan!$A$6:$N$10,CHOOSE(MATCH(F486,{"majlis","jemputan","rsvp","katering"},0),3,9,11,10),FALSE)=0),"",VLOOKUP(IF(B486="Selepas majlis","Selepas",C486),Tetapan!$A$6:$N$10,CHOOSE(MATCH(F486,{"majlis","jemputan","rsvp","katering"},0),3,9,11,10),FALSE)+G486),""))</f>
        <v/>
      </c>
      <c r="J486" s="8">
        <f>IF(OR(D486="",M486&lt;&gt;1),"",IF(I486&lt;&gt;"",I486,H486))</f>
        <v/>
      </c>
      <c r="M486" s="9">
        <f>IF(D486="","",IFERROR(IF(VLOOKUP(C486,Tetapan!$A$6:$C$9,2,FALSE)="Ya",1,0),0))</f>
        <v/>
      </c>
      <c r="N486" s="9">
        <f>IF(D486="","",IF(COUNTIF(Majlis,C486)&lt;&gt;1,"Semak majlis",IF(M486&lt;&gt;1,"Majlis tidak aktif",IF(K486="Tidak berkaitan","Tidak berkaitan",IF(K486="Selesai","Selesai",IF(J486="","Isi tarikh",IF(NOT(ISNUMBER(J486)),"Semak tarikh",IF(J486&lt;TODAY(),"Lewat",IF(J486&lt;=TODAY()+7,"Dalam 7 hari","Mengikut jadual")))))))))</f>
        <v/>
      </c>
    </row>
    <row r="487" spans="8:14" ht="30" customHeight="1">
      <c r="H487" s="8">
        <f>IF(OR(D487="",F487="",F487="manual",M487&lt;&gt;1),"",IFERROR(IF(OR(VLOOKUP(IF(B487="Selepas majlis","Selepas",C487),Tetapan!$A$6:$N$10,CHOOSE(MATCH(F487,{"majlis","jemputan","rsvp","katering"},0),3,9,11,10),FALSE)="",VLOOKUP(IF(B487="Selepas majlis","Selepas",C487),Tetapan!$A$6:$N$10,CHOOSE(MATCH(F487,{"majlis","jemputan","rsvp","katering"},0),3,9,11,10),FALSE)=0),"",VLOOKUP(IF(B487="Selepas majlis","Selepas",C487),Tetapan!$A$6:$N$10,CHOOSE(MATCH(F487,{"majlis","jemputan","rsvp","katering"},0),3,9,11,10),FALSE)+G487),""))</f>
        <v/>
      </c>
      <c r="J487" s="8">
        <f>IF(OR(D487="",M487&lt;&gt;1),"",IF(I487&lt;&gt;"",I487,H487))</f>
        <v/>
      </c>
      <c r="M487" s="9">
        <f>IF(D487="","",IFERROR(IF(VLOOKUP(C487,Tetapan!$A$6:$C$9,2,FALSE)="Ya",1,0),0))</f>
        <v/>
      </c>
      <c r="N487" s="9">
        <f>IF(D487="","",IF(COUNTIF(Majlis,C487)&lt;&gt;1,"Semak majlis",IF(M487&lt;&gt;1,"Majlis tidak aktif",IF(K487="Tidak berkaitan","Tidak berkaitan",IF(K487="Selesai","Selesai",IF(J487="","Isi tarikh",IF(NOT(ISNUMBER(J487)),"Semak tarikh",IF(J487&lt;TODAY(),"Lewat",IF(J487&lt;=TODAY()+7,"Dalam 7 hari","Mengikut jadual")))))))))</f>
        <v/>
      </c>
    </row>
    <row r="488" spans="8:14" ht="30" customHeight="1">
      <c r="H488" s="8">
        <f>IF(OR(D488="",F488="",F488="manual",M488&lt;&gt;1),"",IFERROR(IF(OR(VLOOKUP(IF(B488="Selepas majlis","Selepas",C488),Tetapan!$A$6:$N$10,CHOOSE(MATCH(F488,{"majlis","jemputan","rsvp","katering"},0),3,9,11,10),FALSE)="",VLOOKUP(IF(B488="Selepas majlis","Selepas",C488),Tetapan!$A$6:$N$10,CHOOSE(MATCH(F488,{"majlis","jemputan","rsvp","katering"},0),3,9,11,10),FALSE)=0),"",VLOOKUP(IF(B488="Selepas majlis","Selepas",C488),Tetapan!$A$6:$N$10,CHOOSE(MATCH(F488,{"majlis","jemputan","rsvp","katering"},0),3,9,11,10),FALSE)+G488),""))</f>
        <v/>
      </c>
      <c r="J488" s="8">
        <f>IF(OR(D488="",M488&lt;&gt;1),"",IF(I488&lt;&gt;"",I488,H488))</f>
        <v/>
      </c>
      <c r="M488" s="9">
        <f>IF(D488="","",IFERROR(IF(VLOOKUP(C488,Tetapan!$A$6:$C$9,2,FALSE)="Ya",1,0),0))</f>
        <v/>
      </c>
      <c r="N488" s="9">
        <f>IF(D488="","",IF(COUNTIF(Majlis,C488)&lt;&gt;1,"Semak majlis",IF(M488&lt;&gt;1,"Majlis tidak aktif",IF(K488="Tidak berkaitan","Tidak berkaitan",IF(K488="Selesai","Selesai",IF(J488="","Isi tarikh",IF(NOT(ISNUMBER(J488)),"Semak tarikh",IF(J488&lt;TODAY(),"Lewat",IF(J488&lt;=TODAY()+7,"Dalam 7 hari","Mengikut jadual")))))))))</f>
        <v/>
      </c>
    </row>
    <row r="489" spans="8:14" ht="30" customHeight="1">
      <c r="H489" s="8">
        <f>IF(OR(D489="",F489="",F489="manual",M489&lt;&gt;1),"",IFERROR(IF(OR(VLOOKUP(IF(B489="Selepas majlis","Selepas",C489),Tetapan!$A$6:$N$10,CHOOSE(MATCH(F489,{"majlis","jemputan","rsvp","katering"},0),3,9,11,10),FALSE)="",VLOOKUP(IF(B489="Selepas majlis","Selepas",C489),Tetapan!$A$6:$N$10,CHOOSE(MATCH(F489,{"majlis","jemputan","rsvp","katering"},0),3,9,11,10),FALSE)=0),"",VLOOKUP(IF(B489="Selepas majlis","Selepas",C489),Tetapan!$A$6:$N$10,CHOOSE(MATCH(F489,{"majlis","jemputan","rsvp","katering"},0),3,9,11,10),FALSE)+G489),""))</f>
        <v/>
      </c>
      <c r="J489" s="8">
        <f>IF(OR(D489="",M489&lt;&gt;1),"",IF(I489&lt;&gt;"",I489,H489))</f>
        <v/>
      </c>
      <c r="M489" s="9">
        <f>IF(D489="","",IFERROR(IF(VLOOKUP(C489,Tetapan!$A$6:$C$9,2,FALSE)="Ya",1,0),0))</f>
        <v/>
      </c>
      <c r="N489" s="9">
        <f>IF(D489="","",IF(COUNTIF(Majlis,C489)&lt;&gt;1,"Semak majlis",IF(M489&lt;&gt;1,"Majlis tidak aktif",IF(K489="Tidak berkaitan","Tidak berkaitan",IF(K489="Selesai","Selesai",IF(J489="","Isi tarikh",IF(NOT(ISNUMBER(J489)),"Semak tarikh",IF(J489&lt;TODAY(),"Lewat",IF(J489&lt;=TODAY()+7,"Dalam 7 hari","Mengikut jadual")))))))))</f>
        <v/>
      </c>
    </row>
    <row r="490" spans="8:14" ht="30" customHeight="1">
      <c r="H490" s="8">
        <f>IF(OR(D490="",F490="",F490="manual",M490&lt;&gt;1),"",IFERROR(IF(OR(VLOOKUP(IF(B490="Selepas majlis","Selepas",C490),Tetapan!$A$6:$N$10,CHOOSE(MATCH(F490,{"majlis","jemputan","rsvp","katering"},0),3,9,11,10),FALSE)="",VLOOKUP(IF(B490="Selepas majlis","Selepas",C490),Tetapan!$A$6:$N$10,CHOOSE(MATCH(F490,{"majlis","jemputan","rsvp","katering"},0),3,9,11,10),FALSE)=0),"",VLOOKUP(IF(B490="Selepas majlis","Selepas",C490),Tetapan!$A$6:$N$10,CHOOSE(MATCH(F490,{"majlis","jemputan","rsvp","katering"},0),3,9,11,10),FALSE)+G490),""))</f>
        <v/>
      </c>
      <c r="J490" s="8">
        <f>IF(OR(D490="",M490&lt;&gt;1),"",IF(I490&lt;&gt;"",I490,H490))</f>
        <v/>
      </c>
      <c r="M490" s="9">
        <f>IF(D490="","",IFERROR(IF(VLOOKUP(C490,Tetapan!$A$6:$C$9,2,FALSE)="Ya",1,0),0))</f>
        <v/>
      </c>
      <c r="N490" s="9">
        <f>IF(D490="","",IF(COUNTIF(Majlis,C490)&lt;&gt;1,"Semak majlis",IF(M490&lt;&gt;1,"Majlis tidak aktif",IF(K490="Tidak berkaitan","Tidak berkaitan",IF(K490="Selesai","Selesai",IF(J490="","Isi tarikh",IF(NOT(ISNUMBER(J490)),"Semak tarikh",IF(J490&lt;TODAY(),"Lewat",IF(J490&lt;=TODAY()+7,"Dalam 7 hari","Mengikut jadual")))))))))</f>
        <v/>
      </c>
    </row>
    <row r="491" spans="8:14" ht="30" customHeight="1">
      <c r="H491" s="8">
        <f>IF(OR(D491="",F491="",F491="manual",M491&lt;&gt;1),"",IFERROR(IF(OR(VLOOKUP(IF(B491="Selepas majlis","Selepas",C491),Tetapan!$A$6:$N$10,CHOOSE(MATCH(F491,{"majlis","jemputan","rsvp","katering"},0),3,9,11,10),FALSE)="",VLOOKUP(IF(B491="Selepas majlis","Selepas",C491),Tetapan!$A$6:$N$10,CHOOSE(MATCH(F491,{"majlis","jemputan","rsvp","katering"},0),3,9,11,10),FALSE)=0),"",VLOOKUP(IF(B491="Selepas majlis","Selepas",C491),Tetapan!$A$6:$N$10,CHOOSE(MATCH(F491,{"majlis","jemputan","rsvp","katering"},0),3,9,11,10),FALSE)+G491),""))</f>
        <v/>
      </c>
      <c r="J491" s="8">
        <f>IF(OR(D491="",M491&lt;&gt;1),"",IF(I491&lt;&gt;"",I491,H491))</f>
        <v/>
      </c>
      <c r="M491" s="9">
        <f>IF(D491="","",IFERROR(IF(VLOOKUP(C491,Tetapan!$A$6:$C$9,2,FALSE)="Ya",1,0),0))</f>
        <v/>
      </c>
      <c r="N491" s="9">
        <f>IF(D491="","",IF(COUNTIF(Majlis,C491)&lt;&gt;1,"Semak majlis",IF(M491&lt;&gt;1,"Majlis tidak aktif",IF(K491="Tidak berkaitan","Tidak berkaitan",IF(K491="Selesai","Selesai",IF(J491="","Isi tarikh",IF(NOT(ISNUMBER(J491)),"Semak tarikh",IF(J491&lt;TODAY(),"Lewat",IF(J491&lt;=TODAY()+7,"Dalam 7 hari","Mengikut jadual")))))))))</f>
        <v/>
      </c>
    </row>
    <row r="492" spans="8:14" ht="30" customHeight="1">
      <c r="H492" s="8">
        <f>IF(OR(D492="",F492="",F492="manual",M492&lt;&gt;1),"",IFERROR(IF(OR(VLOOKUP(IF(B492="Selepas majlis","Selepas",C492),Tetapan!$A$6:$N$10,CHOOSE(MATCH(F492,{"majlis","jemputan","rsvp","katering"},0),3,9,11,10),FALSE)="",VLOOKUP(IF(B492="Selepas majlis","Selepas",C492),Tetapan!$A$6:$N$10,CHOOSE(MATCH(F492,{"majlis","jemputan","rsvp","katering"},0),3,9,11,10),FALSE)=0),"",VLOOKUP(IF(B492="Selepas majlis","Selepas",C492),Tetapan!$A$6:$N$10,CHOOSE(MATCH(F492,{"majlis","jemputan","rsvp","katering"},0),3,9,11,10),FALSE)+G492),""))</f>
        <v/>
      </c>
      <c r="J492" s="8">
        <f>IF(OR(D492="",M492&lt;&gt;1),"",IF(I492&lt;&gt;"",I492,H492))</f>
        <v/>
      </c>
      <c r="M492" s="9">
        <f>IF(D492="","",IFERROR(IF(VLOOKUP(C492,Tetapan!$A$6:$C$9,2,FALSE)="Ya",1,0),0))</f>
        <v/>
      </c>
      <c r="N492" s="9">
        <f>IF(D492="","",IF(COUNTIF(Majlis,C492)&lt;&gt;1,"Semak majlis",IF(M492&lt;&gt;1,"Majlis tidak aktif",IF(K492="Tidak berkaitan","Tidak berkaitan",IF(K492="Selesai","Selesai",IF(J492="","Isi tarikh",IF(NOT(ISNUMBER(J492)),"Semak tarikh",IF(J492&lt;TODAY(),"Lewat",IF(J492&lt;=TODAY()+7,"Dalam 7 hari","Mengikut jadual")))))))))</f>
        <v/>
      </c>
    </row>
    <row r="493" spans="8:14" ht="30" customHeight="1">
      <c r="H493" s="8">
        <f>IF(OR(D493="",F493="",F493="manual",M493&lt;&gt;1),"",IFERROR(IF(OR(VLOOKUP(IF(B493="Selepas majlis","Selepas",C493),Tetapan!$A$6:$N$10,CHOOSE(MATCH(F493,{"majlis","jemputan","rsvp","katering"},0),3,9,11,10),FALSE)="",VLOOKUP(IF(B493="Selepas majlis","Selepas",C493),Tetapan!$A$6:$N$10,CHOOSE(MATCH(F493,{"majlis","jemputan","rsvp","katering"},0),3,9,11,10),FALSE)=0),"",VLOOKUP(IF(B493="Selepas majlis","Selepas",C493),Tetapan!$A$6:$N$10,CHOOSE(MATCH(F493,{"majlis","jemputan","rsvp","katering"},0),3,9,11,10),FALSE)+G493),""))</f>
        <v/>
      </c>
      <c r="J493" s="8">
        <f>IF(OR(D493="",M493&lt;&gt;1),"",IF(I493&lt;&gt;"",I493,H493))</f>
        <v/>
      </c>
      <c r="M493" s="9">
        <f>IF(D493="","",IFERROR(IF(VLOOKUP(C493,Tetapan!$A$6:$C$9,2,FALSE)="Ya",1,0),0))</f>
        <v/>
      </c>
      <c r="N493" s="9">
        <f>IF(D493="","",IF(COUNTIF(Majlis,C493)&lt;&gt;1,"Semak majlis",IF(M493&lt;&gt;1,"Majlis tidak aktif",IF(K493="Tidak berkaitan","Tidak berkaitan",IF(K493="Selesai","Selesai",IF(J493="","Isi tarikh",IF(NOT(ISNUMBER(J493)),"Semak tarikh",IF(J493&lt;TODAY(),"Lewat",IF(J493&lt;=TODAY()+7,"Dalam 7 hari","Mengikut jadual")))))))))</f>
        <v/>
      </c>
    </row>
    <row r="494" spans="8:14" ht="30" customHeight="1">
      <c r="H494" s="8">
        <f>IF(OR(D494="",F494="",F494="manual",M494&lt;&gt;1),"",IFERROR(IF(OR(VLOOKUP(IF(B494="Selepas majlis","Selepas",C494),Tetapan!$A$6:$N$10,CHOOSE(MATCH(F494,{"majlis","jemputan","rsvp","katering"},0),3,9,11,10),FALSE)="",VLOOKUP(IF(B494="Selepas majlis","Selepas",C494),Tetapan!$A$6:$N$10,CHOOSE(MATCH(F494,{"majlis","jemputan","rsvp","katering"},0),3,9,11,10),FALSE)=0),"",VLOOKUP(IF(B494="Selepas majlis","Selepas",C494),Tetapan!$A$6:$N$10,CHOOSE(MATCH(F494,{"majlis","jemputan","rsvp","katering"},0),3,9,11,10),FALSE)+G494),""))</f>
        <v/>
      </c>
      <c r="J494" s="8">
        <f>IF(OR(D494="",M494&lt;&gt;1),"",IF(I494&lt;&gt;"",I494,H494))</f>
        <v/>
      </c>
      <c r="M494" s="9">
        <f>IF(D494="","",IFERROR(IF(VLOOKUP(C494,Tetapan!$A$6:$C$9,2,FALSE)="Ya",1,0),0))</f>
        <v/>
      </c>
      <c r="N494" s="9">
        <f>IF(D494="","",IF(COUNTIF(Majlis,C494)&lt;&gt;1,"Semak majlis",IF(M494&lt;&gt;1,"Majlis tidak aktif",IF(K494="Tidak berkaitan","Tidak berkaitan",IF(K494="Selesai","Selesai",IF(J494="","Isi tarikh",IF(NOT(ISNUMBER(J494)),"Semak tarikh",IF(J494&lt;TODAY(),"Lewat",IF(J494&lt;=TODAY()+7,"Dalam 7 hari","Mengikut jadual")))))))))</f>
        <v/>
      </c>
    </row>
    <row r="495" spans="8:14" ht="30" customHeight="1">
      <c r="H495" s="8">
        <f>IF(OR(D495="",F495="",F495="manual",M495&lt;&gt;1),"",IFERROR(IF(OR(VLOOKUP(IF(B495="Selepas majlis","Selepas",C495),Tetapan!$A$6:$N$10,CHOOSE(MATCH(F495,{"majlis","jemputan","rsvp","katering"},0),3,9,11,10),FALSE)="",VLOOKUP(IF(B495="Selepas majlis","Selepas",C495),Tetapan!$A$6:$N$10,CHOOSE(MATCH(F495,{"majlis","jemputan","rsvp","katering"},0),3,9,11,10),FALSE)=0),"",VLOOKUP(IF(B495="Selepas majlis","Selepas",C495),Tetapan!$A$6:$N$10,CHOOSE(MATCH(F495,{"majlis","jemputan","rsvp","katering"},0),3,9,11,10),FALSE)+G495),""))</f>
        <v/>
      </c>
      <c r="J495" s="8">
        <f>IF(OR(D495="",M495&lt;&gt;1),"",IF(I495&lt;&gt;"",I495,H495))</f>
        <v/>
      </c>
      <c r="M495" s="9">
        <f>IF(D495="","",IFERROR(IF(VLOOKUP(C495,Tetapan!$A$6:$C$9,2,FALSE)="Ya",1,0),0))</f>
        <v/>
      </c>
      <c r="N495" s="9">
        <f>IF(D495="","",IF(COUNTIF(Majlis,C495)&lt;&gt;1,"Semak majlis",IF(M495&lt;&gt;1,"Majlis tidak aktif",IF(K495="Tidak berkaitan","Tidak berkaitan",IF(K495="Selesai","Selesai",IF(J495="","Isi tarikh",IF(NOT(ISNUMBER(J495)),"Semak tarikh",IF(J495&lt;TODAY(),"Lewat",IF(J495&lt;=TODAY()+7,"Dalam 7 hari","Mengikut jadual")))))))))</f>
        <v/>
      </c>
    </row>
    <row r="496" spans="8:14" ht="30" customHeight="1">
      <c r="H496" s="8">
        <f>IF(OR(D496="",F496="",F496="manual",M496&lt;&gt;1),"",IFERROR(IF(OR(VLOOKUP(IF(B496="Selepas majlis","Selepas",C496),Tetapan!$A$6:$N$10,CHOOSE(MATCH(F496,{"majlis","jemputan","rsvp","katering"},0),3,9,11,10),FALSE)="",VLOOKUP(IF(B496="Selepas majlis","Selepas",C496),Tetapan!$A$6:$N$10,CHOOSE(MATCH(F496,{"majlis","jemputan","rsvp","katering"},0),3,9,11,10),FALSE)=0),"",VLOOKUP(IF(B496="Selepas majlis","Selepas",C496),Tetapan!$A$6:$N$10,CHOOSE(MATCH(F496,{"majlis","jemputan","rsvp","katering"},0),3,9,11,10),FALSE)+G496),""))</f>
        <v/>
      </c>
      <c r="J496" s="8">
        <f>IF(OR(D496="",M496&lt;&gt;1),"",IF(I496&lt;&gt;"",I496,H496))</f>
        <v/>
      </c>
      <c r="M496" s="9">
        <f>IF(D496="","",IFERROR(IF(VLOOKUP(C496,Tetapan!$A$6:$C$9,2,FALSE)="Ya",1,0),0))</f>
        <v/>
      </c>
      <c r="N496" s="9">
        <f>IF(D496="","",IF(COUNTIF(Majlis,C496)&lt;&gt;1,"Semak majlis",IF(M496&lt;&gt;1,"Majlis tidak aktif",IF(K496="Tidak berkaitan","Tidak berkaitan",IF(K496="Selesai","Selesai",IF(J496="","Isi tarikh",IF(NOT(ISNUMBER(J496)),"Semak tarikh",IF(J496&lt;TODAY(),"Lewat",IF(J496&lt;=TODAY()+7,"Dalam 7 hari","Mengikut jadual")))))))))</f>
        <v/>
      </c>
    </row>
    <row r="497" spans="8:14" ht="30" customHeight="1">
      <c r="H497" s="8">
        <f>IF(OR(D497="",F497="",F497="manual",M497&lt;&gt;1),"",IFERROR(IF(OR(VLOOKUP(IF(B497="Selepas majlis","Selepas",C497),Tetapan!$A$6:$N$10,CHOOSE(MATCH(F497,{"majlis","jemputan","rsvp","katering"},0),3,9,11,10),FALSE)="",VLOOKUP(IF(B497="Selepas majlis","Selepas",C497),Tetapan!$A$6:$N$10,CHOOSE(MATCH(F497,{"majlis","jemputan","rsvp","katering"},0),3,9,11,10),FALSE)=0),"",VLOOKUP(IF(B497="Selepas majlis","Selepas",C497),Tetapan!$A$6:$N$10,CHOOSE(MATCH(F497,{"majlis","jemputan","rsvp","katering"},0),3,9,11,10),FALSE)+G497),""))</f>
        <v/>
      </c>
      <c r="J497" s="8">
        <f>IF(OR(D497="",M497&lt;&gt;1),"",IF(I497&lt;&gt;"",I497,H497))</f>
        <v/>
      </c>
      <c r="M497" s="9">
        <f>IF(D497="","",IFERROR(IF(VLOOKUP(C497,Tetapan!$A$6:$C$9,2,FALSE)="Ya",1,0),0))</f>
        <v/>
      </c>
      <c r="N497" s="9">
        <f>IF(D497="","",IF(COUNTIF(Majlis,C497)&lt;&gt;1,"Semak majlis",IF(M497&lt;&gt;1,"Majlis tidak aktif",IF(K497="Tidak berkaitan","Tidak berkaitan",IF(K497="Selesai","Selesai",IF(J497="","Isi tarikh",IF(NOT(ISNUMBER(J497)),"Semak tarikh",IF(J497&lt;TODAY(),"Lewat",IF(J497&lt;=TODAY()+7,"Dalam 7 hari","Mengikut jadual")))))))))</f>
        <v/>
      </c>
    </row>
    <row r="498" spans="8:14" ht="30" customHeight="1">
      <c r="H498" s="8">
        <f>IF(OR(D498="",F498="",F498="manual",M498&lt;&gt;1),"",IFERROR(IF(OR(VLOOKUP(IF(B498="Selepas majlis","Selepas",C498),Tetapan!$A$6:$N$10,CHOOSE(MATCH(F498,{"majlis","jemputan","rsvp","katering"},0),3,9,11,10),FALSE)="",VLOOKUP(IF(B498="Selepas majlis","Selepas",C498),Tetapan!$A$6:$N$10,CHOOSE(MATCH(F498,{"majlis","jemputan","rsvp","katering"},0),3,9,11,10),FALSE)=0),"",VLOOKUP(IF(B498="Selepas majlis","Selepas",C498),Tetapan!$A$6:$N$10,CHOOSE(MATCH(F498,{"majlis","jemputan","rsvp","katering"},0),3,9,11,10),FALSE)+G498),""))</f>
        <v/>
      </c>
      <c r="J498" s="8">
        <f>IF(OR(D498="",M498&lt;&gt;1),"",IF(I498&lt;&gt;"",I498,H498))</f>
        <v/>
      </c>
      <c r="M498" s="9">
        <f>IF(D498="","",IFERROR(IF(VLOOKUP(C498,Tetapan!$A$6:$C$9,2,FALSE)="Ya",1,0),0))</f>
        <v/>
      </c>
      <c r="N498" s="9">
        <f>IF(D498="","",IF(COUNTIF(Majlis,C498)&lt;&gt;1,"Semak majlis",IF(M498&lt;&gt;1,"Majlis tidak aktif",IF(K498="Tidak berkaitan","Tidak berkaitan",IF(K498="Selesai","Selesai",IF(J498="","Isi tarikh",IF(NOT(ISNUMBER(J498)),"Semak tarikh",IF(J498&lt;TODAY(),"Lewat",IF(J498&lt;=TODAY()+7,"Dalam 7 hari","Mengikut jadual")))))))))</f>
        <v/>
      </c>
    </row>
    <row r="499" spans="8:14" ht="30" customHeight="1">
      <c r="H499" s="8">
        <f>IF(OR(D499="",F499="",F499="manual",M499&lt;&gt;1),"",IFERROR(IF(OR(VLOOKUP(IF(B499="Selepas majlis","Selepas",C499),Tetapan!$A$6:$N$10,CHOOSE(MATCH(F499,{"majlis","jemputan","rsvp","katering"},0),3,9,11,10),FALSE)="",VLOOKUP(IF(B499="Selepas majlis","Selepas",C499),Tetapan!$A$6:$N$10,CHOOSE(MATCH(F499,{"majlis","jemputan","rsvp","katering"},0),3,9,11,10),FALSE)=0),"",VLOOKUP(IF(B499="Selepas majlis","Selepas",C499),Tetapan!$A$6:$N$10,CHOOSE(MATCH(F499,{"majlis","jemputan","rsvp","katering"},0),3,9,11,10),FALSE)+G499),""))</f>
        <v/>
      </c>
      <c r="J499" s="8">
        <f>IF(OR(D499="",M499&lt;&gt;1),"",IF(I499&lt;&gt;"",I499,H499))</f>
        <v/>
      </c>
      <c r="M499" s="9">
        <f>IF(D499="","",IFERROR(IF(VLOOKUP(C499,Tetapan!$A$6:$C$9,2,FALSE)="Ya",1,0),0))</f>
        <v/>
      </c>
      <c r="N499" s="9">
        <f>IF(D499="","",IF(COUNTIF(Majlis,C499)&lt;&gt;1,"Semak majlis",IF(M499&lt;&gt;1,"Majlis tidak aktif",IF(K499="Tidak berkaitan","Tidak berkaitan",IF(K499="Selesai","Selesai",IF(J499="","Isi tarikh",IF(NOT(ISNUMBER(J499)),"Semak tarikh",IF(J499&lt;TODAY(),"Lewat",IF(J499&lt;=TODAY()+7,"Dalam 7 hari","Mengikut jadual")))))))))</f>
        <v/>
      </c>
    </row>
    <row r="500" spans="8:14" ht="30" customHeight="1">
      <c r="H500" s="8">
        <f>IF(OR(D500="",F500="",F500="manual",M500&lt;&gt;1),"",IFERROR(IF(OR(VLOOKUP(IF(B500="Selepas majlis","Selepas",C500),Tetapan!$A$6:$N$10,CHOOSE(MATCH(F500,{"majlis","jemputan","rsvp","katering"},0),3,9,11,10),FALSE)="",VLOOKUP(IF(B500="Selepas majlis","Selepas",C500),Tetapan!$A$6:$N$10,CHOOSE(MATCH(F500,{"majlis","jemputan","rsvp","katering"},0),3,9,11,10),FALSE)=0),"",VLOOKUP(IF(B500="Selepas majlis","Selepas",C500),Tetapan!$A$6:$N$10,CHOOSE(MATCH(F500,{"majlis","jemputan","rsvp","katering"},0),3,9,11,10),FALSE)+G500),""))</f>
        <v/>
      </c>
      <c r="J500" s="8">
        <f>IF(OR(D500="",M500&lt;&gt;1),"",IF(I500&lt;&gt;"",I500,H500))</f>
        <v/>
      </c>
      <c r="M500" s="9">
        <f>IF(D500="","",IFERROR(IF(VLOOKUP(C500,Tetapan!$A$6:$C$9,2,FALSE)="Ya",1,0),0))</f>
        <v/>
      </c>
      <c r="N500" s="9">
        <f>IF(D500="","",IF(COUNTIF(Majlis,C500)&lt;&gt;1,"Semak majlis",IF(M500&lt;&gt;1,"Majlis tidak aktif",IF(K500="Tidak berkaitan","Tidak berkaitan",IF(K500="Selesai","Selesai",IF(J500="","Isi tarikh",IF(NOT(ISNUMBER(J500)),"Semak tarikh",IF(J500&lt;TODAY(),"Lewat",IF(J500&lt;=TODAY()+7,"Dalam 7 hari","Mengikut jadual")))))))))</f>
        <v/>
      </c>
    </row>
    <row r="501" spans="8:14" ht="30" customHeight="1">
      <c r="H501" s="8">
        <f>IF(OR(D501="",F501="",F501="manual",M501&lt;&gt;1),"",IFERROR(IF(OR(VLOOKUP(IF(B501="Selepas majlis","Selepas",C501),Tetapan!$A$6:$N$10,CHOOSE(MATCH(F501,{"majlis","jemputan","rsvp","katering"},0),3,9,11,10),FALSE)="",VLOOKUP(IF(B501="Selepas majlis","Selepas",C501),Tetapan!$A$6:$N$10,CHOOSE(MATCH(F501,{"majlis","jemputan","rsvp","katering"},0),3,9,11,10),FALSE)=0),"",VLOOKUP(IF(B501="Selepas majlis","Selepas",C501),Tetapan!$A$6:$N$10,CHOOSE(MATCH(F501,{"majlis","jemputan","rsvp","katering"},0),3,9,11,10),FALSE)+G501),""))</f>
        <v/>
      </c>
      <c r="J501" s="8">
        <f>IF(OR(D501="",M501&lt;&gt;1),"",IF(I501&lt;&gt;"",I501,H501))</f>
        <v/>
      </c>
      <c r="M501" s="9">
        <f>IF(D501="","",IFERROR(IF(VLOOKUP(C501,Tetapan!$A$6:$C$9,2,FALSE)="Ya",1,0),0))</f>
        <v/>
      </c>
      <c r="N501" s="9">
        <f>IF(D501="","",IF(COUNTIF(Majlis,C501)&lt;&gt;1,"Semak majlis",IF(M501&lt;&gt;1,"Majlis tidak aktif",IF(K501="Tidak berkaitan","Tidak berkaitan",IF(K501="Selesai","Selesai",IF(J501="","Isi tarikh",IF(NOT(ISNUMBER(J501)),"Semak tarikh",IF(J501&lt;TODAY(),"Lewat",IF(J501&lt;=TODAY()+7,"Dalam 7 hari","Mengikut jadual")))))))))</f>
        <v/>
      </c>
    </row>
    <row r="502" spans="8:14" ht="30" customHeight="1">
      <c r="H502" s="8">
        <f>IF(OR(D502="",F502="",F502="manual",M502&lt;&gt;1),"",IFERROR(IF(OR(VLOOKUP(IF(B502="Selepas majlis","Selepas",C502),Tetapan!$A$6:$N$10,CHOOSE(MATCH(F502,{"majlis","jemputan","rsvp","katering"},0),3,9,11,10),FALSE)="",VLOOKUP(IF(B502="Selepas majlis","Selepas",C502),Tetapan!$A$6:$N$10,CHOOSE(MATCH(F502,{"majlis","jemputan","rsvp","katering"},0),3,9,11,10),FALSE)=0),"",VLOOKUP(IF(B502="Selepas majlis","Selepas",C502),Tetapan!$A$6:$N$10,CHOOSE(MATCH(F502,{"majlis","jemputan","rsvp","katering"},0),3,9,11,10),FALSE)+G502),""))</f>
        <v/>
      </c>
      <c r="J502" s="8">
        <f>IF(OR(D502="",M502&lt;&gt;1),"",IF(I502&lt;&gt;"",I502,H502))</f>
        <v/>
      </c>
      <c r="M502" s="9">
        <f>IF(D502="","",IFERROR(IF(VLOOKUP(C502,Tetapan!$A$6:$C$9,2,FALSE)="Ya",1,0),0))</f>
        <v/>
      </c>
      <c r="N502" s="9">
        <f>IF(D502="","",IF(COUNTIF(Majlis,C502)&lt;&gt;1,"Semak majlis",IF(M502&lt;&gt;1,"Majlis tidak aktif",IF(K502="Tidak berkaitan","Tidak berkaitan",IF(K502="Selesai","Selesai",IF(J502="","Isi tarikh",IF(NOT(ISNUMBER(J502)),"Semak tarikh",IF(J502&lt;TODAY(),"Lewat",IF(J502&lt;=TODAY()+7,"Dalam 7 hari","Mengikut jadual")))))))))</f>
        <v/>
      </c>
    </row>
    <row r="503" spans="8:14" ht="30" customHeight="1">
      <c r="H503" s="8">
        <f>IF(OR(D503="",F503="",F503="manual",M503&lt;&gt;1),"",IFERROR(IF(OR(VLOOKUP(IF(B503="Selepas majlis","Selepas",C503),Tetapan!$A$6:$N$10,CHOOSE(MATCH(F503,{"majlis","jemputan","rsvp","katering"},0),3,9,11,10),FALSE)="",VLOOKUP(IF(B503="Selepas majlis","Selepas",C503),Tetapan!$A$6:$N$10,CHOOSE(MATCH(F503,{"majlis","jemputan","rsvp","katering"},0),3,9,11,10),FALSE)=0),"",VLOOKUP(IF(B503="Selepas majlis","Selepas",C503),Tetapan!$A$6:$N$10,CHOOSE(MATCH(F503,{"majlis","jemputan","rsvp","katering"},0),3,9,11,10),FALSE)+G503),""))</f>
        <v/>
      </c>
      <c r="J503" s="8">
        <f>IF(OR(D503="",M503&lt;&gt;1),"",IF(I503&lt;&gt;"",I503,H503))</f>
        <v/>
      </c>
      <c r="M503" s="9">
        <f>IF(D503="","",IFERROR(IF(VLOOKUP(C503,Tetapan!$A$6:$C$9,2,FALSE)="Ya",1,0),0))</f>
        <v/>
      </c>
      <c r="N503" s="9">
        <f>IF(D503="","",IF(COUNTIF(Majlis,C503)&lt;&gt;1,"Semak majlis",IF(M503&lt;&gt;1,"Majlis tidak aktif",IF(K503="Tidak berkaitan","Tidak berkaitan",IF(K503="Selesai","Selesai",IF(J503="","Isi tarikh",IF(NOT(ISNUMBER(J503)),"Semak tarikh",IF(J503&lt;TODAY(),"Lewat",IF(J503&lt;=TODAY()+7,"Dalam 7 hari","Mengikut jadual")))))))))</f>
        <v/>
      </c>
    </row>
    <row r="504" spans="8:14" ht="30" customHeight="1">
      <c r="H504" s="8">
        <f>IF(OR(D504="",F504="",F504="manual",M504&lt;&gt;1),"",IFERROR(IF(OR(VLOOKUP(IF(B504="Selepas majlis","Selepas",C504),Tetapan!$A$6:$N$10,CHOOSE(MATCH(F504,{"majlis","jemputan","rsvp","katering"},0),3,9,11,10),FALSE)="",VLOOKUP(IF(B504="Selepas majlis","Selepas",C504),Tetapan!$A$6:$N$10,CHOOSE(MATCH(F504,{"majlis","jemputan","rsvp","katering"},0),3,9,11,10),FALSE)=0),"",VLOOKUP(IF(B504="Selepas majlis","Selepas",C504),Tetapan!$A$6:$N$10,CHOOSE(MATCH(F504,{"majlis","jemputan","rsvp","katering"},0),3,9,11,10),FALSE)+G504),""))</f>
        <v/>
      </c>
      <c r="J504" s="8">
        <f>IF(OR(D504="",M504&lt;&gt;1),"",IF(I504&lt;&gt;"",I504,H504))</f>
        <v/>
      </c>
      <c r="M504" s="9">
        <f>IF(D504="","",IFERROR(IF(VLOOKUP(C504,Tetapan!$A$6:$C$9,2,FALSE)="Ya",1,0),0))</f>
        <v/>
      </c>
      <c r="N504" s="9">
        <f>IF(D504="","",IF(COUNTIF(Majlis,C504)&lt;&gt;1,"Semak majlis",IF(M504&lt;&gt;1,"Majlis tidak aktif",IF(K504="Tidak berkaitan","Tidak berkaitan",IF(K504="Selesai","Selesai",IF(J504="","Isi tarikh",IF(NOT(ISNUMBER(J504)),"Semak tarikh",IF(J504&lt;TODAY(),"Lewat",IF(J504&lt;=TODAY()+7,"Dalam 7 hari","Mengikut jadual")))))))))</f>
        <v/>
      </c>
    </row>
    <row r="505" spans="8:14" ht="30" customHeight="1">
      <c r="H505" s="8">
        <f>IF(OR(D505="",F505="",F505="manual",M505&lt;&gt;1),"",IFERROR(IF(OR(VLOOKUP(IF(B505="Selepas majlis","Selepas",C505),Tetapan!$A$6:$N$10,CHOOSE(MATCH(F505,{"majlis","jemputan","rsvp","katering"},0),3,9,11,10),FALSE)="",VLOOKUP(IF(B505="Selepas majlis","Selepas",C505),Tetapan!$A$6:$N$10,CHOOSE(MATCH(F505,{"majlis","jemputan","rsvp","katering"},0),3,9,11,10),FALSE)=0),"",VLOOKUP(IF(B505="Selepas majlis","Selepas",C505),Tetapan!$A$6:$N$10,CHOOSE(MATCH(F505,{"majlis","jemputan","rsvp","katering"},0),3,9,11,10),FALSE)+G505),""))</f>
        <v/>
      </c>
      <c r="J505" s="8">
        <f>IF(OR(D505="",M505&lt;&gt;1),"",IF(I505&lt;&gt;"",I505,H505))</f>
        <v/>
      </c>
      <c r="M505" s="9">
        <f>IF(D505="","",IFERROR(IF(VLOOKUP(C505,Tetapan!$A$6:$C$9,2,FALSE)="Ya",1,0),0))</f>
        <v/>
      </c>
      <c r="N505" s="9">
        <f>IF(D505="","",IF(COUNTIF(Majlis,C505)&lt;&gt;1,"Semak majlis",IF(M505&lt;&gt;1,"Majlis tidak aktif",IF(K505="Tidak berkaitan","Tidak berkaitan",IF(K505="Selesai","Selesai",IF(J505="","Isi tarikh",IF(NOT(ISNUMBER(J505)),"Semak tarikh",IF(J505&lt;TODAY(),"Lewat",IF(J505&lt;=TODAY()+7,"Dalam 7 hari","Mengikut jadual")))))))))</f>
        <v/>
      </c>
    </row>
  </sheetData>
  <mergeCells count="1">
    <mergeCell ref="A3:N3"/>
  </mergeCells>
  <conditionalFormatting sqref="K6:K505">
    <cfRule type="containsText" dxfId="6" priority="3" operator="containsText" text="Selesai">
      <formula>NOT(ISERROR(SEARCH("Selesai",K6)))</formula>
    </cfRule>
  </conditionalFormatting>
  <conditionalFormatting sqref="N6:N505">
    <cfRule type="containsText" dxfId="0" priority="1" operator="containsText" text="Lewat">
      <formula>NOT(ISERROR(SEARCH("Lewat",N6)))</formula>
    </cfRule>
    <cfRule type="containsText" dxfId="0" priority="2" operator="containsText" text="Semak">
      <formula>NOT(ISERROR(SEARCH("Semak",N6)))</formula>
    </cfRule>
  </conditionalFormatting>
  <dataValidations count="5">
    <dataValidation type="list" allowBlank="1" showInputMessage="1" showErrorMessage="1" errorTitle="Pilihan tidak sah" error="Pilih nilai dalam senarai." sqref="C6:C505">
      <formula1>Majlis</formula1>
    </dataValidation>
    <dataValidation type="list" allowBlank="1" showInputMessage="1" showErrorMessage="1" errorTitle="Pilihan tidak sah" error="Pilih nilai dalam senarai." sqref="F6:F505">
      <formula1>"majlis,jemputan,rsvp,katering,manual"</formula1>
    </dataValidation>
    <dataValidation type="list" allowBlank="1" showInputMessage="1" showErrorMessage="1" errorTitle="Pilihan tidak sah" error="Pilih nilai dalam senarai." sqref="K6:K505">
      <formula1>"Belum mula,Sedang dibuat,Selesai,Tidak berkaitan"</formula1>
    </dataValidation>
    <dataValidation type="date" allowBlank="1" showInputMessage="1" showErrorMessage="1" promptTitle="Tarikh sebenar" prompt="Isi sebagai tarikh Excel, contoh 12/12/2026." sqref="I6:I505">
      <formula1>43831</formula1>
      <formula2>73415</formula2>
    </dataValidation>
    <dataValidation type="whole" allowBlank="1" showInputMessage="1" showErrorMessage="1" sqref="G6:G505">
      <formula1>-1460</formula1>
      <formula2>1460</formula2>
    </dataValidation>
  </dataValidations>
  <pageMargins left="0.3" right="0.3" top="0.45" bottom="0.45" header="0.3" footer="0.3"/>
  <pageSetup paperSize="9" fitToHeight="0" orientation="landscape"/>
  <headerFooter>
    <oddHeader>&amp;LKahwin Studio&amp;RChecklist kahwin v1.0</oddHeader>
    <oddFooter>&amp;L2026-09-28&amp;RHalaman &amp;P / &amp;N</oddFooter>
  </headerFooter>
  <tableParts count="1">
    <tablePart r:id="rId1"/>
  </tableParts>
</worksheet>
</file>

<file path=xl/worksheets/sheet5.xml><?xml version="1.0" encoding="utf-8"?>
<worksheet xmlns="http://schemas.openxmlformats.org/spreadsheetml/2006/main" xmlns:r="http://schemas.openxmlformats.org/officeDocument/2006/relationships">
  <sheetPr>
    <tabColor rgb="FFC4A484"/>
    <pageSetUpPr fitToPage="1"/>
  </sheetPr>
  <dimension ref="A1:L505"/>
  <sheetViews>
    <sheetView showGridLines="0" zoomScale="90" zoomScaleNormal="90" workbookViewId="0">
      <pane ySplit="5" topLeftCell="A6" activePane="bottomLeft" state="frozen"/>
      <selection pane="bottomLeft"/>
    </sheetView>
  </sheetViews>
  <sheetFormatPr defaultRowHeight="30" customHeight="1"/>
  <cols>
    <col min="1" max="1" width="11.7109375" style="6" customWidth="1"/>
    <col min="2" max="2" width="15.7109375" style="6" customWidth="1"/>
    <col min="3" max="3" width="36.7109375" style="6" customWidth="1"/>
    <col min="4" max="4" width="23.7109375" style="6" customWidth="1"/>
    <col min="5" max="6" width="18.7109375" style="10" customWidth="1"/>
    <col min="7" max="9" width="18.7109375" style="16" customWidth="1"/>
    <col min="10" max="10" width="20.7109375" style="7" customWidth="1"/>
    <col min="11" max="11" width="42.7109375" style="6" customWidth="1"/>
    <col min="12" max="12" width="28.7109375" style="9" customWidth="1"/>
  </cols>
  <sheetData>
    <row r="1" spans="1:12" ht="40" customHeight="1">
      <c r="A1" s="1" t="s">
        <v>4</v>
      </c>
    </row>
    <row r="3" spans="1:12" ht="42" customHeight="1">
      <c r="A3" s="2" t="s">
        <v>306</v>
      </c>
      <c r="B3" s="2"/>
      <c r="C3" s="2"/>
      <c r="D3" s="2"/>
      <c r="E3" s="2"/>
      <c r="F3" s="2"/>
      <c r="G3" s="2"/>
      <c r="H3" s="2"/>
      <c r="I3" s="2"/>
      <c r="J3" s="2"/>
      <c r="K3" s="2"/>
      <c r="L3" s="2"/>
    </row>
    <row r="5" spans="1:12" ht="36" customHeight="1">
      <c r="A5" s="4" t="s">
        <v>307</v>
      </c>
      <c r="B5" s="4" t="s">
        <v>50</v>
      </c>
      <c r="C5" s="4" t="s">
        <v>308</v>
      </c>
      <c r="D5" s="4" t="s">
        <v>7</v>
      </c>
      <c r="E5" s="4" t="s">
        <v>309</v>
      </c>
      <c r="F5" s="4" t="s">
        <v>310</v>
      </c>
      <c r="G5" s="4" t="s">
        <v>311</v>
      </c>
      <c r="H5" s="4" t="s">
        <v>312</v>
      </c>
      <c r="I5" s="4" t="s">
        <v>313</v>
      </c>
      <c r="J5" s="4" t="s">
        <v>314</v>
      </c>
      <c r="K5" s="4" t="s">
        <v>84</v>
      </c>
      <c r="L5" s="4" t="s">
        <v>63</v>
      </c>
    </row>
    <row r="6" spans="1:12" ht="30" customHeight="1">
      <c r="A6" s="6" t="s">
        <v>315</v>
      </c>
      <c r="B6" s="6" t="s">
        <v>64</v>
      </c>
      <c r="C6" s="6" t="s">
        <v>316</v>
      </c>
      <c r="G6" s="16">
        <f>IF(OR(A6="",C6=""),"",SUMIF(BayaranTable[ID item],A6,BayaranTable[Amaun]))</f>
        <v>0</v>
      </c>
      <c r="H6" s="16">
        <f>IF(OR(C6="",NOT(ISNUMBER(F6))),"",F6-N(G6))</f>
        <v/>
      </c>
      <c r="I6" s="16">
        <f>IF(OR(C6="",NOT(ISNUMBER(E6)),NOT(ISNUMBER(F6))),"",F6-E6)</f>
        <v/>
      </c>
      <c r="L6" s="9" t="str">
        <f>IF(C6="","",IF(OR(A6="",COUNTIF(BajetTable[ID item],A6)&lt;&gt;1),"Semak ID item",IF(OR(AND(E6&lt;&gt;"",NOT(ISNUMBER(E6))),AND(F6&lt;&gt;"",NOT(ISNUMBER(F6)))),"Semak amaun",IF(F6="","Isi kos disahkan",IF(G6&gt;F6,"Semak lebihan bayaran",IF(AND(ISNUMBER(J6),J6&lt;TODAY(),H6&gt;0),"Bayaran lewat","OK"))))))</f>
        <v>Isi kos disahkan</v>
      </c>
    </row>
    <row r="7" spans="1:12" ht="30" customHeight="1">
      <c r="A7" s="6" t="s">
        <v>317</v>
      </c>
      <c r="B7" s="6" t="s">
        <v>64</v>
      </c>
      <c r="C7" s="6" t="s">
        <v>318</v>
      </c>
      <c r="G7" s="16">
        <f>IF(OR(A7="",C7=""),"",SUMIF(BayaranTable[ID item],A7,BayaranTable[Amaun]))</f>
        <v>0</v>
      </c>
      <c r="H7" s="16">
        <f>IF(OR(C7="",NOT(ISNUMBER(F7))),"",F7-N(G7))</f>
        <v/>
      </c>
      <c r="I7" s="16">
        <f>IF(OR(C7="",NOT(ISNUMBER(E7)),NOT(ISNUMBER(F7))),"",F7-E7)</f>
        <v/>
      </c>
      <c r="L7" s="9" t="str">
        <f>IF(C7="","",IF(OR(A7="",COUNTIF(BajetTable[ID item],A7)&lt;&gt;1),"Semak ID item",IF(OR(AND(E7&lt;&gt;"",NOT(ISNUMBER(E7))),AND(F7&lt;&gt;"",NOT(ISNUMBER(F7)))),"Semak amaun",IF(F7="","Isi kos disahkan",IF(G7&gt;F7,"Semak lebihan bayaran",IF(AND(ISNUMBER(J7),J7&lt;TODAY(),H7&gt;0),"Bayaran lewat","OK"))))))</f>
        <v>Isi kos disahkan</v>
      </c>
    </row>
    <row r="8" spans="1:12" ht="30" customHeight="1">
      <c r="A8" s="6" t="s">
        <v>319</v>
      </c>
      <c r="B8" s="6" t="s">
        <v>64</v>
      </c>
      <c r="C8" s="6" t="s">
        <v>320</v>
      </c>
      <c r="G8" s="16">
        <f>IF(OR(A8="",C8=""),"",SUMIF(BayaranTable[ID item],A8,BayaranTable[Amaun]))</f>
        <v>0</v>
      </c>
      <c r="H8" s="16">
        <f>IF(OR(C8="",NOT(ISNUMBER(F8))),"",F8-N(G8))</f>
        <v/>
      </c>
      <c r="I8" s="16">
        <f>IF(OR(C8="",NOT(ISNUMBER(E8)),NOT(ISNUMBER(F8))),"",F8-E8)</f>
        <v/>
      </c>
      <c r="L8" s="9" t="str">
        <f>IF(C8="","",IF(OR(A8="",COUNTIF(BajetTable[ID item],A8)&lt;&gt;1),"Semak ID item",IF(OR(AND(E8&lt;&gt;"",NOT(ISNUMBER(E8))),AND(F8&lt;&gt;"",NOT(ISNUMBER(F8)))),"Semak amaun",IF(F8="","Isi kos disahkan",IF(G8&gt;F8,"Semak lebihan bayaran",IF(AND(ISNUMBER(J8),J8&lt;TODAY(),H8&gt;0),"Bayaran lewat","OK"))))))</f>
        <v>Isi kos disahkan</v>
      </c>
    </row>
    <row r="9" spans="1:12" ht="30" customHeight="1">
      <c r="A9" s="6" t="s">
        <v>321</v>
      </c>
      <c r="B9" s="6" t="s">
        <v>64</v>
      </c>
      <c r="C9" s="6" t="s">
        <v>322</v>
      </c>
      <c r="G9" s="16">
        <f>IF(OR(A9="",C9=""),"",SUMIF(BayaranTable[ID item],A9,BayaranTable[Amaun]))</f>
        <v>0</v>
      </c>
      <c r="H9" s="16">
        <f>IF(OR(C9="",NOT(ISNUMBER(F9))),"",F9-N(G9))</f>
        <v/>
      </c>
      <c r="I9" s="16">
        <f>IF(OR(C9="",NOT(ISNUMBER(E9)),NOT(ISNUMBER(F9))),"",F9-E9)</f>
        <v/>
      </c>
      <c r="L9" s="9" t="str">
        <f>IF(C9="","",IF(OR(A9="",COUNTIF(BajetTable[ID item],A9)&lt;&gt;1),"Semak ID item",IF(OR(AND(E9&lt;&gt;"",NOT(ISNUMBER(E9))),AND(F9&lt;&gt;"",NOT(ISNUMBER(F9)))),"Semak amaun",IF(F9="","Isi kos disahkan",IF(G9&gt;F9,"Semak lebihan bayaran",IF(AND(ISNUMBER(J9),J9&lt;TODAY(),H9&gt;0),"Bayaran lewat","OK"))))))</f>
        <v>Isi kos disahkan</v>
      </c>
    </row>
    <row r="10" spans="1:12" ht="30" customHeight="1">
      <c r="A10" s="6" t="s">
        <v>323</v>
      </c>
      <c r="B10" s="6" t="s">
        <v>69</v>
      </c>
      <c r="C10" s="6" t="s">
        <v>324</v>
      </c>
      <c r="G10" s="16">
        <f>IF(OR(A10="",C10=""),"",SUMIF(BayaranTable[ID item],A10,BayaranTable[Amaun]))</f>
        <v>0</v>
      </c>
      <c r="H10" s="16">
        <f>IF(OR(C10="",NOT(ISNUMBER(F10))),"",F10-N(G10))</f>
        <v/>
      </c>
      <c r="I10" s="16">
        <f>IF(OR(C10="",NOT(ISNUMBER(E10)),NOT(ISNUMBER(F10))),"",F10-E10)</f>
        <v/>
      </c>
      <c r="L10" s="9" t="str">
        <f>IF(C10="","",IF(OR(A10="",COUNTIF(BajetTable[ID item],A10)&lt;&gt;1),"Semak ID item",IF(OR(AND(E10&lt;&gt;"",NOT(ISNUMBER(E10))),AND(F10&lt;&gt;"",NOT(ISNUMBER(F10)))),"Semak amaun",IF(F10="","Isi kos disahkan",IF(G10&gt;F10,"Semak lebihan bayaran",IF(AND(ISNUMBER(J10),J10&lt;TODAY(),H10&gt;0),"Bayaran lewat","OK"))))))</f>
        <v>Isi kos disahkan</v>
      </c>
    </row>
    <row r="11" spans="1:12" ht="30" customHeight="1">
      <c r="A11" s="6" t="s">
        <v>325</v>
      </c>
      <c r="B11" s="6" t="s">
        <v>69</v>
      </c>
      <c r="C11" s="6" t="s">
        <v>326</v>
      </c>
      <c r="G11" s="16">
        <f>IF(OR(A11="",C11=""),"",SUMIF(BayaranTable[ID item],A11,BayaranTable[Amaun]))</f>
        <v>0</v>
      </c>
      <c r="H11" s="16">
        <f>IF(OR(C11="",NOT(ISNUMBER(F11))),"",F11-N(G11))</f>
        <v/>
      </c>
      <c r="I11" s="16">
        <f>IF(OR(C11="",NOT(ISNUMBER(E11)),NOT(ISNUMBER(F11))),"",F11-E11)</f>
        <v/>
      </c>
      <c r="L11" s="9" t="str">
        <f>IF(C11="","",IF(OR(A11="",COUNTIF(BajetTable[ID item],A11)&lt;&gt;1),"Semak ID item",IF(OR(AND(E11&lt;&gt;"",NOT(ISNUMBER(E11))),AND(F11&lt;&gt;"",NOT(ISNUMBER(F11)))),"Semak amaun",IF(F11="","Isi kos disahkan",IF(G11&gt;F11,"Semak lebihan bayaran",IF(AND(ISNUMBER(J11),J11&lt;TODAY(),H11&gt;0),"Bayaran lewat","OK"))))))</f>
        <v>Isi kos disahkan</v>
      </c>
    </row>
    <row r="12" spans="1:12" ht="30" customHeight="1">
      <c r="A12" s="6" t="s">
        <v>327</v>
      </c>
      <c r="B12" s="6" t="s">
        <v>69</v>
      </c>
      <c r="C12" s="6" t="s">
        <v>328</v>
      </c>
      <c r="G12" s="16">
        <f>IF(OR(A12="",C12=""),"",SUMIF(BayaranTable[ID item],A12,BayaranTable[Amaun]))</f>
        <v>0</v>
      </c>
      <c r="H12" s="16">
        <f>IF(OR(C12="",NOT(ISNUMBER(F12))),"",F12-N(G12))</f>
        <v/>
      </c>
      <c r="I12" s="16">
        <f>IF(OR(C12="",NOT(ISNUMBER(E12)),NOT(ISNUMBER(F12))),"",F12-E12)</f>
        <v/>
      </c>
      <c r="L12" s="9" t="str">
        <f>IF(C12="","",IF(OR(A12="",COUNTIF(BajetTable[ID item],A12)&lt;&gt;1),"Semak ID item",IF(OR(AND(E12&lt;&gt;"",NOT(ISNUMBER(E12))),AND(F12&lt;&gt;"",NOT(ISNUMBER(F12)))),"Semak amaun",IF(F12="","Isi kos disahkan",IF(G12&gt;F12,"Semak lebihan bayaran",IF(AND(ISNUMBER(J12),J12&lt;TODAY(),H12&gt;0),"Bayaran lewat","OK"))))))</f>
        <v>Isi kos disahkan</v>
      </c>
    </row>
    <row r="13" spans="1:12" ht="30" customHeight="1">
      <c r="A13" s="6" t="s">
        <v>329</v>
      </c>
      <c r="B13" s="6" t="s">
        <v>66</v>
      </c>
      <c r="C13" s="6" t="s">
        <v>330</v>
      </c>
      <c r="G13" s="16">
        <f>IF(OR(A13="",C13=""),"",SUMIF(BayaranTable[ID item],A13,BayaranTable[Amaun]))</f>
        <v>0</v>
      </c>
      <c r="H13" s="16">
        <f>IF(OR(C13="",NOT(ISNUMBER(F13))),"",F13-N(G13))</f>
        <v/>
      </c>
      <c r="I13" s="16">
        <f>IF(OR(C13="",NOT(ISNUMBER(E13)),NOT(ISNUMBER(F13))),"",F13-E13)</f>
        <v/>
      </c>
      <c r="L13" s="9" t="str">
        <f>IF(C13="","",IF(OR(A13="",COUNTIF(BajetTable[ID item],A13)&lt;&gt;1),"Semak ID item",IF(OR(AND(E13&lt;&gt;"",NOT(ISNUMBER(E13))),AND(F13&lt;&gt;"",NOT(ISNUMBER(F13)))),"Semak amaun",IF(F13="","Isi kos disahkan",IF(G13&gt;F13,"Semak lebihan bayaran",IF(AND(ISNUMBER(J13),J13&lt;TODAY(),H13&gt;0),"Bayaran lewat","OK"))))))</f>
        <v>Isi kos disahkan</v>
      </c>
    </row>
    <row r="14" spans="1:12" ht="30" customHeight="1">
      <c r="A14" s="6" t="s">
        <v>331</v>
      </c>
      <c r="B14" s="6" t="s">
        <v>66</v>
      </c>
      <c r="C14" s="6" t="s">
        <v>332</v>
      </c>
      <c r="G14" s="16">
        <f>IF(OR(A14="",C14=""),"",SUMIF(BayaranTable[ID item],A14,BayaranTable[Amaun]))</f>
        <v>0</v>
      </c>
      <c r="H14" s="16">
        <f>IF(OR(C14="",NOT(ISNUMBER(F14))),"",F14-N(G14))</f>
        <v/>
      </c>
      <c r="I14" s="16">
        <f>IF(OR(C14="",NOT(ISNUMBER(E14)),NOT(ISNUMBER(F14))),"",F14-E14)</f>
        <v/>
      </c>
      <c r="L14" s="9" t="str">
        <f>IF(C14="","",IF(OR(A14="",COUNTIF(BajetTable[ID item],A14)&lt;&gt;1),"Semak ID item",IF(OR(AND(E14&lt;&gt;"",NOT(ISNUMBER(E14))),AND(F14&lt;&gt;"",NOT(ISNUMBER(F14)))),"Semak amaun",IF(F14="","Isi kos disahkan",IF(G14&gt;F14,"Semak lebihan bayaran",IF(AND(ISNUMBER(J14),J14&lt;TODAY(),H14&gt;0),"Bayaran lewat","OK"))))))</f>
        <v>Isi kos disahkan</v>
      </c>
    </row>
    <row r="15" spans="1:12" ht="30" customHeight="1">
      <c r="A15" s="6" t="s">
        <v>333</v>
      </c>
      <c r="B15" s="6" t="s">
        <v>66</v>
      </c>
      <c r="C15" s="6" t="s">
        <v>334</v>
      </c>
      <c r="G15" s="16">
        <f>IF(OR(A15="",C15=""),"",SUMIF(BayaranTable[ID item],A15,BayaranTable[Amaun]))</f>
        <v>0</v>
      </c>
      <c r="H15" s="16">
        <f>IF(OR(C15="",NOT(ISNUMBER(F15))),"",F15-N(G15))</f>
        <v/>
      </c>
      <c r="I15" s="16">
        <f>IF(OR(C15="",NOT(ISNUMBER(E15)),NOT(ISNUMBER(F15))),"",F15-E15)</f>
        <v/>
      </c>
      <c r="L15" s="9" t="str">
        <f>IF(C15="","",IF(OR(A15="",COUNTIF(BajetTable[ID item],A15)&lt;&gt;1),"Semak ID item",IF(OR(AND(E15&lt;&gt;"",NOT(ISNUMBER(E15))),AND(F15&lt;&gt;"",NOT(ISNUMBER(F15)))),"Semak amaun",IF(F15="","Isi kos disahkan",IF(G15&gt;F15,"Semak lebihan bayaran",IF(AND(ISNUMBER(J15),J15&lt;TODAY(),H15&gt;0),"Bayaran lewat","OK"))))))</f>
        <v>Isi kos disahkan</v>
      </c>
    </row>
    <row r="16" spans="1:12" ht="30" customHeight="1">
      <c r="A16" s="6" t="s">
        <v>335</v>
      </c>
      <c r="B16" s="6" t="s">
        <v>66</v>
      </c>
      <c r="C16" s="6" t="s">
        <v>336</v>
      </c>
      <c r="G16" s="16">
        <f>IF(OR(A16="",C16=""),"",SUMIF(BayaranTable[ID item],A16,BayaranTable[Amaun]))</f>
        <v>0</v>
      </c>
      <c r="H16" s="16">
        <f>IF(OR(C16="",NOT(ISNUMBER(F16))),"",F16-N(G16))</f>
        <v/>
      </c>
      <c r="I16" s="16">
        <f>IF(OR(C16="",NOT(ISNUMBER(E16)),NOT(ISNUMBER(F16))),"",F16-E16)</f>
        <v/>
      </c>
      <c r="L16" s="9" t="str">
        <f>IF(C16="","",IF(OR(A16="",COUNTIF(BajetTable[ID item],A16)&lt;&gt;1),"Semak ID item",IF(OR(AND(E16&lt;&gt;"",NOT(ISNUMBER(E16))),AND(F16&lt;&gt;"",NOT(ISNUMBER(F16)))),"Semak amaun",IF(F16="","Isi kos disahkan",IF(G16&gt;F16,"Semak lebihan bayaran",IF(AND(ISNUMBER(J16),J16&lt;TODAY(),H16&gt;0),"Bayaran lewat","OK"))))))</f>
        <v>Isi kos disahkan</v>
      </c>
    </row>
    <row r="17" spans="1:12" ht="30" customHeight="1">
      <c r="A17" s="6" t="s">
        <v>337</v>
      </c>
      <c r="B17" s="6" t="s">
        <v>66</v>
      </c>
      <c r="C17" s="6" t="s">
        <v>338</v>
      </c>
      <c r="G17" s="16">
        <f>IF(OR(A17="",C17=""),"",SUMIF(BayaranTable[ID item],A17,BayaranTable[Amaun]))</f>
        <v>0</v>
      </c>
      <c r="H17" s="16">
        <f>IF(OR(C17="",NOT(ISNUMBER(F17))),"",F17-N(G17))</f>
        <v/>
      </c>
      <c r="I17" s="16">
        <f>IF(OR(C17="",NOT(ISNUMBER(E17)),NOT(ISNUMBER(F17))),"",F17-E17)</f>
        <v/>
      </c>
      <c r="L17" s="9" t="str">
        <f>IF(C17="","",IF(OR(A17="",COUNTIF(BajetTable[ID item],A17)&lt;&gt;1),"Semak ID item",IF(OR(AND(E17&lt;&gt;"",NOT(ISNUMBER(E17))),AND(F17&lt;&gt;"",NOT(ISNUMBER(F17)))),"Semak amaun",IF(F17="","Isi kos disahkan",IF(G17&gt;F17,"Semak lebihan bayaran",IF(AND(ISNUMBER(J17),J17&lt;TODAY(),H17&gt;0),"Bayaran lewat","OK"))))))</f>
        <v>Isi kos disahkan</v>
      </c>
    </row>
    <row r="18" spans="1:12" ht="30" customHeight="1">
      <c r="A18" s="6" t="s">
        <v>339</v>
      </c>
      <c r="B18" s="6" t="s">
        <v>67</v>
      </c>
      <c r="C18" s="6" t="s">
        <v>330</v>
      </c>
      <c r="G18" s="16">
        <f>IF(OR(A18="",C18=""),"",SUMIF(BayaranTable[ID item],A18,BayaranTable[Amaun]))</f>
        <v>0</v>
      </c>
      <c r="H18" s="16">
        <f>IF(OR(C18="",NOT(ISNUMBER(F18))),"",F18-N(G18))</f>
        <v/>
      </c>
      <c r="I18" s="16">
        <f>IF(OR(C18="",NOT(ISNUMBER(E18)),NOT(ISNUMBER(F18))),"",F18-E18)</f>
        <v/>
      </c>
      <c r="L18" s="9" t="str">
        <f>IF(C18="","",IF(OR(A18="",COUNTIF(BajetTable[ID item],A18)&lt;&gt;1),"Semak ID item",IF(OR(AND(E18&lt;&gt;"",NOT(ISNUMBER(E18))),AND(F18&lt;&gt;"",NOT(ISNUMBER(F18)))),"Semak amaun",IF(F18="","Isi kos disahkan",IF(G18&gt;F18,"Semak lebihan bayaran",IF(AND(ISNUMBER(J18),J18&lt;TODAY(),H18&gt;0),"Bayaran lewat","OK"))))))</f>
        <v>Isi kos disahkan</v>
      </c>
    </row>
    <row r="19" spans="1:12" ht="30" customHeight="1">
      <c r="A19" s="6" t="s">
        <v>340</v>
      </c>
      <c r="B19" s="6" t="s">
        <v>67</v>
      </c>
      <c r="C19" s="6" t="s">
        <v>332</v>
      </c>
      <c r="G19" s="16">
        <f>IF(OR(A19="",C19=""),"",SUMIF(BayaranTable[ID item],A19,BayaranTable[Amaun]))</f>
        <v>0</v>
      </c>
      <c r="H19" s="16">
        <f>IF(OR(C19="",NOT(ISNUMBER(F19))),"",F19-N(G19))</f>
        <v/>
      </c>
      <c r="I19" s="16">
        <f>IF(OR(C19="",NOT(ISNUMBER(E19)),NOT(ISNUMBER(F19))),"",F19-E19)</f>
        <v/>
      </c>
      <c r="L19" s="9" t="str">
        <f>IF(C19="","",IF(OR(A19="",COUNTIF(BajetTable[ID item],A19)&lt;&gt;1),"Semak ID item",IF(OR(AND(E19&lt;&gt;"",NOT(ISNUMBER(E19))),AND(F19&lt;&gt;"",NOT(ISNUMBER(F19)))),"Semak amaun",IF(F19="","Isi kos disahkan",IF(G19&gt;F19,"Semak lebihan bayaran",IF(AND(ISNUMBER(J19),J19&lt;TODAY(),H19&gt;0),"Bayaran lewat","OK"))))))</f>
        <v>Isi kos disahkan</v>
      </c>
    </row>
    <row r="20" spans="1:12" ht="30" customHeight="1">
      <c r="A20" s="6" t="s">
        <v>341</v>
      </c>
      <c r="B20" s="6" t="s">
        <v>67</v>
      </c>
      <c r="C20" s="6" t="s">
        <v>334</v>
      </c>
      <c r="G20" s="16">
        <f>IF(OR(A20="",C20=""),"",SUMIF(BayaranTable[ID item],A20,BayaranTable[Amaun]))</f>
        <v>0</v>
      </c>
      <c r="H20" s="16">
        <f>IF(OR(C20="",NOT(ISNUMBER(F20))),"",F20-N(G20))</f>
        <v/>
      </c>
      <c r="I20" s="16">
        <f>IF(OR(C20="",NOT(ISNUMBER(E20)),NOT(ISNUMBER(F20))),"",F20-E20)</f>
        <v/>
      </c>
      <c r="L20" s="9" t="str">
        <f>IF(C20="","",IF(OR(A20="",COUNTIF(BajetTable[ID item],A20)&lt;&gt;1),"Semak ID item",IF(OR(AND(E20&lt;&gt;"",NOT(ISNUMBER(E20))),AND(F20&lt;&gt;"",NOT(ISNUMBER(F20)))),"Semak amaun",IF(F20="","Isi kos disahkan",IF(G20&gt;F20,"Semak lebihan bayaran",IF(AND(ISNUMBER(J20),J20&lt;TODAY(),H20&gt;0),"Bayaran lewat","OK"))))))</f>
        <v>Isi kos disahkan</v>
      </c>
    </row>
    <row r="21" spans="1:12" ht="30" customHeight="1">
      <c r="A21" s="6" t="s">
        <v>342</v>
      </c>
      <c r="B21" s="6" t="s">
        <v>67</v>
      </c>
      <c r="C21" s="6" t="s">
        <v>336</v>
      </c>
      <c r="G21" s="16">
        <f>IF(OR(A21="",C21=""),"",SUMIF(BayaranTable[ID item],A21,BayaranTable[Amaun]))</f>
        <v>0</v>
      </c>
      <c r="H21" s="16">
        <f>IF(OR(C21="",NOT(ISNUMBER(F21))),"",F21-N(G21))</f>
        <v/>
      </c>
      <c r="I21" s="16">
        <f>IF(OR(C21="",NOT(ISNUMBER(E21)),NOT(ISNUMBER(F21))),"",F21-E21)</f>
        <v/>
      </c>
      <c r="L21" s="9" t="str">
        <f>IF(C21="","",IF(OR(A21="",COUNTIF(BajetTable[ID item],A21)&lt;&gt;1),"Semak ID item",IF(OR(AND(E21&lt;&gt;"",NOT(ISNUMBER(E21))),AND(F21&lt;&gt;"",NOT(ISNUMBER(F21)))),"Semak amaun",IF(F21="","Isi kos disahkan",IF(G21&gt;F21,"Semak lebihan bayaran",IF(AND(ISNUMBER(J21),J21&lt;TODAY(),H21&gt;0),"Bayaran lewat","OK"))))))</f>
        <v>Isi kos disahkan</v>
      </c>
    </row>
    <row r="22" spans="1:12" ht="30" customHeight="1">
      <c r="A22" s="6" t="s">
        <v>343</v>
      </c>
      <c r="B22" s="6" t="s">
        <v>67</v>
      </c>
      <c r="C22" s="6" t="s">
        <v>338</v>
      </c>
      <c r="G22" s="16">
        <f>IF(OR(A22="",C22=""),"",SUMIF(BayaranTable[ID item],A22,BayaranTable[Amaun]))</f>
        <v>0</v>
      </c>
      <c r="H22" s="16">
        <f>IF(OR(C22="",NOT(ISNUMBER(F22))),"",F22-N(G22))</f>
        <v/>
      </c>
      <c r="I22" s="16">
        <f>IF(OR(C22="",NOT(ISNUMBER(E22)),NOT(ISNUMBER(F22))),"",F22-E22)</f>
        <v/>
      </c>
      <c r="L22" s="9" t="str">
        <f>IF(C22="","",IF(OR(A22="",COUNTIF(BajetTable[ID item],A22)&lt;&gt;1),"Semak ID item",IF(OR(AND(E22&lt;&gt;"",NOT(ISNUMBER(E22))),AND(F22&lt;&gt;"",NOT(ISNUMBER(F22)))),"Semak amaun",IF(F22="","Isi kos disahkan",IF(G22&gt;F22,"Semak lebihan bayaran",IF(AND(ISNUMBER(J22),J22&lt;TODAY(),H22&gt;0),"Bayaran lewat","OK"))))))</f>
        <v>Isi kos disahkan</v>
      </c>
    </row>
    <row r="23" spans="1:12" ht="30" customHeight="1">
      <c r="A23" s="6" t="s">
        <v>344</v>
      </c>
      <c r="B23" s="6" t="s">
        <v>69</v>
      </c>
      <c r="C23" s="6" t="s">
        <v>345</v>
      </c>
      <c r="G23" s="16">
        <f>IF(OR(A23="",C23=""),"",SUMIF(BayaranTable[ID item],A23,BayaranTable[Amaun]))</f>
        <v>0</v>
      </c>
      <c r="H23" s="16">
        <f>IF(OR(C23="",NOT(ISNUMBER(F23))),"",F23-N(G23))</f>
        <v/>
      </c>
      <c r="I23" s="16">
        <f>IF(OR(C23="",NOT(ISNUMBER(E23)),NOT(ISNUMBER(F23))),"",F23-E23)</f>
        <v/>
      </c>
      <c r="L23" s="9" t="str">
        <f>IF(C23="","",IF(OR(A23="",COUNTIF(BajetTable[ID item],A23)&lt;&gt;1),"Semak ID item",IF(OR(AND(E23&lt;&gt;"",NOT(ISNUMBER(E23))),AND(F23&lt;&gt;"",NOT(ISNUMBER(F23)))),"Semak amaun",IF(F23="","Isi kos disahkan",IF(G23&gt;F23,"Semak lebihan bayaran",IF(AND(ISNUMBER(J23),J23&lt;TODAY(),H23&gt;0),"Bayaran lewat","OK"))))))</f>
        <v>Isi kos disahkan</v>
      </c>
    </row>
    <row r="24" spans="1:12" ht="30" customHeight="1">
      <c r="G24" s="16">
        <f>IF(OR(A24="",C24=""),"",SUMIF(BayaranTable[ID item],A24,BayaranTable[Amaun]))</f>
        <v/>
      </c>
      <c r="H24" s="16">
        <f>IF(OR(C24="",NOT(ISNUMBER(F24))),"",F24-N(G24))</f>
        <v/>
      </c>
      <c r="I24" s="16">
        <f>IF(OR(C24="",NOT(ISNUMBER(E24)),NOT(ISNUMBER(F24))),"",F24-E24)</f>
        <v/>
      </c>
      <c r="L24" s="9">
        <f>IF(C24="","",IF(OR(A24="",COUNTIF(BajetTable[ID item],A24)&lt;&gt;1),"Semak ID item",IF(OR(AND(E24&lt;&gt;"",NOT(ISNUMBER(E24))),AND(F24&lt;&gt;"",NOT(ISNUMBER(F24)))),"Semak amaun",IF(F24="","Isi kos disahkan",IF(G24&gt;F24,"Semak lebihan bayaran",IF(AND(ISNUMBER(J24),J24&lt;TODAY(),H24&gt;0),"Bayaran lewat","OK"))))))</f>
        <v/>
      </c>
    </row>
    <row r="25" spans="1:12" ht="30" customHeight="1">
      <c r="G25" s="16">
        <f>IF(OR(A25="",C25=""),"",SUMIF(BayaranTable[ID item],A25,BayaranTable[Amaun]))</f>
        <v/>
      </c>
      <c r="H25" s="16">
        <f>IF(OR(C25="",NOT(ISNUMBER(F25))),"",F25-N(G25))</f>
        <v/>
      </c>
      <c r="I25" s="16">
        <f>IF(OR(C25="",NOT(ISNUMBER(E25)),NOT(ISNUMBER(F25))),"",F25-E25)</f>
        <v/>
      </c>
      <c r="L25" s="9">
        <f>IF(C25="","",IF(OR(A25="",COUNTIF(BajetTable[ID item],A25)&lt;&gt;1),"Semak ID item",IF(OR(AND(E25&lt;&gt;"",NOT(ISNUMBER(E25))),AND(F25&lt;&gt;"",NOT(ISNUMBER(F25)))),"Semak amaun",IF(F25="","Isi kos disahkan",IF(G25&gt;F25,"Semak lebihan bayaran",IF(AND(ISNUMBER(J25),J25&lt;TODAY(),H25&gt;0),"Bayaran lewat","OK"))))))</f>
        <v/>
      </c>
    </row>
    <row r="26" spans="1:12" ht="30" customHeight="1">
      <c r="G26" s="16">
        <f>IF(OR(A26="",C26=""),"",SUMIF(BayaranTable[ID item],A26,BayaranTable[Amaun]))</f>
        <v/>
      </c>
      <c r="H26" s="16">
        <f>IF(OR(C26="",NOT(ISNUMBER(F26))),"",F26-N(G26))</f>
        <v/>
      </c>
      <c r="I26" s="16">
        <f>IF(OR(C26="",NOT(ISNUMBER(E26)),NOT(ISNUMBER(F26))),"",F26-E26)</f>
        <v/>
      </c>
      <c r="L26" s="9">
        <f>IF(C26="","",IF(OR(A26="",COUNTIF(BajetTable[ID item],A26)&lt;&gt;1),"Semak ID item",IF(OR(AND(E26&lt;&gt;"",NOT(ISNUMBER(E26))),AND(F26&lt;&gt;"",NOT(ISNUMBER(F26)))),"Semak amaun",IF(F26="","Isi kos disahkan",IF(G26&gt;F26,"Semak lebihan bayaran",IF(AND(ISNUMBER(J26),J26&lt;TODAY(),H26&gt;0),"Bayaran lewat","OK"))))))</f>
        <v/>
      </c>
    </row>
    <row r="27" spans="1:12" ht="30" customHeight="1">
      <c r="G27" s="16">
        <f>IF(OR(A27="",C27=""),"",SUMIF(BayaranTable[ID item],A27,BayaranTable[Amaun]))</f>
        <v/>
      </c>
      <c r="H27" s="16">
        <f>IF(OR(C27="",NOT(ISNUMBER(F27))),"",F27-N(G27))</f>
        <v/>
      </c>
      <c r="I27" s="16">
        <f>IF(OR(C27="",NOT(ISNUMBER(E27)),NOT(ISNUMBER(F27))),"",F27-E27)</f>
        <v/>
      </c>
      <c r="L27" s="9">
        <f>IF(C27="","",IF(OR(A27="",COUNTIF(BajetTable[ID item],A27)&lt;&gt;1),"Semak ID item",IF(OR(AND(E27&lt;&gt;"",NOT(ISNUMBER(E27))),AND(F27&lt;&gt;"",NOT(ISNUMBER(F27)))),"Semak amaun",IF(F27="","Isi kos disahkan",IF(G27&gt;F27,"Semak lebihan bayaran",IF(AND(ISNUMBER(J27),J27&lt;TODAY(),H27&gt;0),"Bayaran lewat","OK"))))))</f>
        <v/>
      </c>
    </row>
    <row r="28" spans="1:12" ht="30" customHeight="1">
      <c r="G28" s="16">
        <f>IF(OR(A28="",C28=""),"",SUMIF(BayaranTable[ID item],A28,BayaranTable[Amaun]))</f>
        <v/>
      </c>
      <c r="H28" s="16">
        <f>IF(OR(C28="",NOT(ISNUMBER(F28))),"",F28-N(G28))</f>
        <v/>
      </c>
      <c r="I28" s="16">
        <f>IF(OR(C28="",NOT(ISNUMBER(E28)),NOT(ISNUMBER(F28))),"",F28-E28)</f>
        <v/>
      </c>
      <c r="L28" s="9">
        <f>IF(C28="","",IF(OR(A28="",COUNTIF(BajetTable[ID item],A28)&lt;&gt;1),"Semak ID item",IF(OR(AND(E28&lt;&gt;"",NOT(ISNUMBER(E28))),AND(F28&lt;&gt;"",NOT(ISNUMBER(F28)))),"Semak amaun",IF(F28="","Isi kos disahkan",IF(G28&gt;F28,"Semak lebihan bayaran",IF(AND(ISNUMBER(J28),J28&lt;TODAY(),H28&gt;0),"Bayaran lewat","OK"))))))</f>
        <v/>
      </c>
    </row>
    <row r="29" spans="1:12" ht="30" customHeight="1">
      <c r="G29" s="16">
        <f>IF(OR(A29="",C29=""),"",SUMIF(BayaranTable[ID item],A29,BayaranTable[Amaun]))</f>
        <v/>
      </c>
      <c r="H29" s="16">
        <f>IF(OR(C29="",NOT(ISNUMBER(F29))),"",F29-N(G29))</f>
        <v/>
      </c>
      <c r="I29" s="16">
        <f>IF(OR(C29="",NOT(ISNUMBER(E29)),NOT(ISNUMBER(F29))),"",F29-E29)</f>
        <v/>
      </c>
      <c r="L29" s="9">
        <f>IF(C29="","",IF(OR(A29="",COUNTIF(BajetTable[ID item],A29)&lt;&gt;1),"Semak ID item",IF(OR(AND(E29&lt;&gt;"",NOT(ISNUMBER(E29))),AND(F29&lt;&gt;"",NOT(ISNUMBER(F29)))),"Semak amaun",IF(F29="","Isi kos disahkan",IF(G29&gt;F29,"Semak lebihan bayaran",IF(AND(ISNUMBER(J29),J29&lt;TODAY(),H29&gt;0),"Bayaran lewat","OK"))))))</f>
        <v/>
      </c>
    </row>
    <row r="30" spans="1:12" ht="30" customHeight="1">
      <c r="G30" s="16">
        <f>IF(OR(A30="",C30=""),"",SUMIF(BayaranTable[ID item],A30,BayaranTable[Amaun]))</f>
        <v/>
      </c>
      <c r="H30" s="16">
        <f>IF(OR(C30="",NOT(ISNUMBER(F30))),"",F30-N(G30))</f>
        <v/>
      </c>
      <c r="I30" s="16">
        <f>IF(OR(C30="",NOT(ISNUMBER(E30)),NOT(ISNUMBER(F30))),"",F30-E30)</f>
        <v/>
      </c>
      <c r="L30" s="9">
        <f>IF(C30="","",IF(OR(A30="",COUNTIF(BajetTable[ID item],A30)&lt;&gt;1),"Semak ID item",IF(OR(AND(E30&lt;&gt;"",NOT(ISNUMBER(E30))),AND(F30&lt;&gt;"",NOT(ISNUMBER(F30)))),"Semak amaun",IF(F30="","Isi kos disahkan",IF(G30&gt;F30,"Semak lebihan bayaran",IF(AND(ISNUMBER(J30),J30&lt;TODAY(),H30&gt;0),"Bayaran lewat","OK"))))))</f>
        <v/>
      </c>
    </row>
    <row r="31" spans="1:12" ht="30" customHeight="1">
      <c r="G31" s="16">
        <f>IF(OR(A31="",C31=""),"",SUMIF(BayaranTable[ID item],A31,BayaranTable[Amaun]))</f>
        <v/>
      </c>
      <c r="H31" s="16">
        <f>IF(OR(C31="",NOT(ISNUMBER(F31))),"",F31-N(G31))</f>
        <v/>
      </c>
      <c r="I31" s="16">
        <f>IF(OR(C31="",NOT(ISNUMBER(E31)),NOT(ISNUMBER(F31))),"",F31-E31)</f>
        <v/>
      </c>
      <c r="L31" s="9">
        <f>IF(C31="","",IF(OR(A31="",COUNTIF(BajetTable[ID item],A31)&lt;&gt;1),"Semak ID item",IF(OR(AND(E31&lt;&gt;"",NOT(ISNUMBER(E31))),AND(F31&lt;&gt;"",NOT(ISNUMBER(F31)))),"Semak amaun",IF(F31="","Isi kos disahkan",IF(G31&gt;F31,"Semak lebihan bayaran",IF(AND(ISNUMBER(J31),J31&lt;TODAY(),H31&gt;0),"Bayaran lewat","OK"))))))</f>
        <v/>
      </c>
    </row>
    <row r="32" spans="1:12" ht="30" customHeight="1">
      <c r="G32" s="16">
        <f>IF(OR(A32="",C32=""),"",SUMIF(BayaranTable[ID item],A32,BayaranTable[Amaun]))</f>
        <v/>
      </c>
      <c r="H32" s="16">
        <f>IF(OR(C32="",NOT(ISNUMBER(F32))),"",F32-N(G32))</f>
        <v/>
      </c>
      <c r="I32" s="16">
        <f>IF(OR(C32="",NOT(ISNUMBER(E32)),NOT(ISNUMBER(F32))),"",F32-E32)</f>
        <v/>
      </c>
      <c r="L32" s="9">
        <f>IF(C32="","",IF(OR(A32="",COUNTIF(BajetTable[ID item],A32)&lt;&gt;1),"Semak ID item",IF(OR(AND(E32&lt;&gt;"",NOT(ISNUMBER(E32))),AND(F32&lt;&gt;"",NOT(ISNUMBER(F32)))),"Semak amaun",IF(F32="","Isi kos disahkan",IF(G32&gt;F32,"Semak lebihan bayaran",IF(AND(ISNUMBER(J32),J32&lt;TODAY(),H32&gt;0),"Bayaran lewat","OK"))))))</f>
        <v/>
      </c>
    </row>
    <row r="33" spans="7:12" ht="30" customHeight="1">
      <c r="G33" s="16">
        <f>IF(OR(A33="",C33=""),"",SUMIF(BayaranTable[ID item],A33,BayaranTable[Amaun]))</f>
        <v/>
      </c>
      <c r="H33" s="16">
        <f>IF(OR(C33="",NOT(ISNUMBER(F33))),"",F33-N(G33))</f>
        <v/>
      </c>
      <c r="I33" s="16">
        <f>IF(OR(C33="",NOT(ISNUMBER(E33)),NOT(ISNUMBER(F33))),"",F33-E33)</f>
        <v/>
      </c>
      <c r="L33" s="9">
        <f>IF(C33="","",IF(OR(A33="",COUNTIF(BajetTable[ID item],A33)&lt;&gt;1),"Semak ID item",IF(OR(AND(E33&lt;&gt;"",NOT(ISNUMBER(E33))),AND(F33&lt;&gt;"",NOT(ISNUMBER(F33)))),"Semak amaun",IF(F33="","Isi kos disahkan",IF(G33&gt;F33,"Semak lebihan bayaran",IF(AND(ISNUMBER(J33),J33&lt;TODAY(),H33&gt;0),"Bayaran lewat","OK"))))))</f>
        <v/>
      </c>
    </row>
    <row r="34" spans="7:12" ht="30" customHeight="1">
      <c r="G34" s="16">
        <f>IF(OR(A34="",C34=""),"",SUMIF(BayaranTable[ID item],A34,BayaranTable[Amaun]))</f>
        <v/>
      </c>
      <c r="H34" s="16">
        <f>IF(OR(C34="",NOT(ISNUMBER(F34))),"",F34-N(G34))</f>
        <v/>
      </c>
      <c r="I34" s="16">
        <f>IF(OR(C34="",NOT(ISNUMBER(E34)),NOT(ISNUMBER(F34))),"",F34-E34)</f>
        <v/>
      </c>
      <c r="L34" s="9">
        <f>IF(C34="","",IF(OR(A34="",COUNTIF(BajetTable[ID item],A34)&lt;&gt;1),"Semak ID item",IF(OR(AND(E34&lt;&gt;"",NOT(ISNUMBER(E34))),AND(F34&lt;&gt;"",NOT(ISNUMBER(F34)))),"Semak amaun",IF(F34="","Isi kos disahkan",IF(G34&gt;F34,"Semak lebihan bayaran",IF(AND(ISNUMBER(J34),J34&lt;TODAY(),H34&gt;0),"Bayaran lewat","OK"))))))</f>
        <v/>
      </c>
    </row>
    <row r="35" spans="7:12" ht="30" customHeight="1">
      <c r="G35" s="16">
        <f>IF(OR(A35="",C35=""),"",SUMIF(BayaranTable[ID item],A35,BayaranTable[Amaun]))</f>
        <v/>
      </c>
      <c r="H35" s="16">
        <f>IF(OR(C35="",NOT(ISNUMBER(F35))),"",F35-N(G35))</f>
        <v/>
      </c>
      <c r="I35" s="16">
        <f>IF(OR(C35="",NOT(ISNUMBER(E35)),NOT(ISNUMBER(F35))),"",F35-E35)</f>
        <v/>
      </c>
      <c r="L35" s="9">
        <f>IF(C35="","",IF(OR(A35="",COUNTIF(BajetTable[ID item],A35)&lt;&gt;1),"Semak ID item",IF(OR(AND(E35&lt;&gt;"",NOT(ISNUMBER(E35))),AND(F35&lt;&gt;"",NOT(ISNUMBER(F35)))),"Semak amaun",IF(F35="","Isi kos disahkan",IF(G35&gt;F35,"Semak lebihan bayaran",IF(AND(ISNUMBER(J35),J35&lt;TODAY(),H35&gt;0),"Bayaran lewat","OK"))))))</f>
        <v/>
      </c>
    </row>
    <row r="36" spans="7:12" ht="30" customHeight="1">
      <c r="G36" s="16">
        <f>IF(OR(A36="",C36=""),"",SUMIF(BayaranTable[ID item],A36,BayaranTable[Amaun]))</f>
        <v/>
      </c>
      <c r="H36" s="16">
        <f>IF(OR(C36="",NOT(ISNUMBER(F36))),"",F36-N(G36))</f>
        <v/>
      </c>
      <c r="I36" s="16">
        <f>IF(OR(C36="",NOT(ISNUMBER(E36)),NOT(ISNUMBER(F36))),"",F36-E36)</f>
        <v/>
      </c>
      <c r="L36" s="9">
        <f>IF(C36="","",IF(OR(A36="",COUNTIF(BajetTable[ID item],A36)&lt;&gt;1),"Semak ID item",IF(OR(AND(E36&lt;&gt;"",NOT(ISNUMBER(E36))),AND(F36&lt;&gt;"",NOT(ISNUMBER(F36)))),"Semak amaun",IF(F36="","Isi kos disahkan",IF(G36&gt;F36,"Semak lebihan bayaran",IF(AND(ISNUMBER(J36),J36&lt;TODAY(),H36&gt;0),"Bayaran lewat","OK"))))))</f>
        <v/>
      </c>
    </row>
    <row r="37" spans="7:12" ht="30" customHeight="1">
      <c r="G37" s="16">
        <f>IF(OR(A37="",C37=""),"",SUMIF(BayaranTable[ID item],A37,BayaranTable[Amaun]))</f>
        <v/>
      </c>
      <c r="H37" s="16">
        <f>IF(OR(C37="",NOT(ISNUMBER(F37))),"",F37-N(G37))</f>
        <v/>
      </c>
      <c r="I37" s="16">
        <f>IF(OR(C37="",NOT(ISNUMBER(E37)),NOT(ISNUMBER(F37))),"",F37-E37)</f>
        <v/>
      </c>
      <c r="L37" s="9">
        <f>IF(C37="","",IF(OR(A37="",COUNTIF(BajetTable[ID item],A37)&lt;&gt;1),"Semak ID item",IF(OR(AND(E37&lt;&gt;"",NOT(ISNUMBER(E37))),AND(F37&lt;&gt;"",NOT(ISNUMBER(F37)))),"Semak amaun",IF(F37="","Isi kos disahkan",IF(G37&gt;F37,"Semak lebihan bayaran",IF(AND(ISNUMBER(J37),J37&lt;TODAY(),H37&gt;0),"Bayaran lewat","OK"))))))</f>
        <v/>
      </c>
    </row>
    <row r="38" spans="7:12" ht="30" customHeight="1">
      <c r="G38" s="16">
        <f>IF(OR(A38="",C38=""),"",SUMIF(BayaranTable[ID item],A38,BayaranTable[Amaun]))</f>
        <v/>
      </c>
      <c r="H38" s="16">
        <f>IF(OR(C38="",NOT(ISNUMBER(F38))),"",F38-N(G38))</f>
        <v/>
      </c>
      <c r="I38" s="16">
        <f>IF(OR(C38="",NOT(ISNUMBER(E38)),NOT(ISNUMBER(F38))),"",F38-E38)</f>
        <v/>
      </c>
      <c r="L38" s="9">
        <f>IF(C38="","",IF(OR(A38="",COUNTIF(BajetTable[ID item],A38)&lt;&gt;1),"Semak ID item",IF(OR(AND(E38&lt;&gt;"",NOT(ISNUMBER(E38))),AND(F38&lt;&gt;"",NOT(ISNUMBER(F38)))),"Semak amaun",IF(F38="","Isi kos disahkan",IF(G38&gt;F38,"Semak lebihan bayaran",IF(AND(ISNUMBER(J38),J38&lt;TODAY(),H38&gt;0),"Bayaran lewat","OK"))))))</f>
        <v/>
      </c>
    </row>
    <row r="39" spans="7:12" ht="30" customHeight="1">
      <c r="G39" s="16">
        <f>IF(OR(A39="",C39=""),"",SUMIF(BayaranTable[ID item],A39,BayaranTable[Amaun]))</f>
        <v/>
      </c>
      <c r="H39" s="16">
        <f>IF(OR(C39="",NOT(ISNUMBER(F39))),"",F39-N(G39))</f>
        <v/>
      </c>
      <c r="I39" s="16">
        <f>IF(OR(C39="",NOT(ISNUMBER(E39)),NOT(ISNUMBER(F39))),"",F39-E39)</f>
        <v/>
      </c>
      <c r="L39" s="9">
        <f>IF(C39="","",IF(OR(A39="",COUNTIF(BajetTable[ID item],A39)&lt;&gt;1),"Semak ID item",IF(OR(AND(E39&lt;&gt;"",NOT(ISNUMBER(E39))),AND(F39&lt;&gt;"",NOT(ISNUMBER(F39)))),"Semak amaun",IF(F39="","Isi kos disahkan",IF(G39&gt;F39,"Semak lebihan bayaran",IF(AND(ISNUMBER(J39),J39&lt;TODAY(),H39&gt;0),"Bayaran lewat","OK"))))))</f>
        <v/>
      </c>
    </row>
    <row r="40" spans="7:12" ht="30" customHeight="1">
      <c r="G40" s="16">
        <f>IF(OR(A40="",C40=""),"",SUMIF(BayaranTable[ID item],A40,BayaranTable[Amaun]))</f>
        <v/>
      </c>
      <c r="H40" s="16">
        <f>IF(OR(C40="",NOT(ISNUMBER(F40))),"",F40-N(G40))</f>
        <v/>
      </c>
      <c r="I40" s="16">
        <f>IF(OR(C40="",NOT(ISNUMBER(E40)),NOT(ISNUMBER(F40))),"",F40-E40)</f>
        <v/>
      </c>
      <c r="L40" s="9">
        <f>IF(C40="","",IF(OR(A40="",COUNTIF(BajetTable[ID item],A40)&lt;&gt;1),"Semak ID item",IF(OR(AND(E40&lt;&gt;"",NOT(ISNUMBER(E40))),AND(F40&lt;&gt;"",NOT(ISNUMBER(F40)))),"Semak amaun",IF(F40="","Isi kos disahkan",IF(G40&gt;F40,"Semak lebihan bayaran",IF(AND(ISNUMBER(J40),J40&lt;TODAY(),H40&gt;0),"Bayaran lewat","OK"))))))</f>
        <v/>
      </c>
    </row>
    <row r="41" spans="7:12" ht="30" customHeight="1">
      <c r="G41" s="16">
        <f>IF(OR(A41="",C41=""),"",SUMIF(BayaranTable[ID item],A41,BayaranTable[Amaun]))</f>
        <v/>
      </c>
      <c r="H41" s="16">
        <f>IF(OR(C41="",NOT(ISNUMBER(F41))),"",F41-N(G41))</f>
        <v/>
      </c>
      <c r="I41" s="16">
        <f>IF(OR(C41="",NOT(ISNUMBER(E41)),NOT(ISNUMBER(F41))),"",F41-E41)</f>
        <v/>
      </c>
      <c r="L41" s="9">
        <f>IF(C41="","",IF(OR(A41="",COUNTIF(BajetTable[ID item],A41)&lt;&gt;1),"Semak ID item",IF(OR(AND(E41&lt;&gt;"",NOT(ISNUMBER(E41))),AND(F41&lt;&gt;"",NOT(ISNUMBER(F41)))),"Semak amaun",IF(F41="","Isi kos disahkan",IF(G41&gt;F41,"Semak lebihan bayaran",IF(AND(ISNUMBER(J41),J41&lt;TODAY(),H41&gt;0),"Bayaran lewat","OK"))))))</f>
        <v/>
      </c>
    </row>
    <row r="42" spans="7:12" ht="30" customHeight="1">
      <c r="G42" s="16">
        <f>IF(OR(A42="",C42=""),"",SUMIF(BayaranTable[ID item],A42,BayaranTable[Amaun]))</f>
        <v/>
      </c>
      <c r="H42" s="16">
        <f>IF(OR(C42="",NOT(ISNUMBER(F42))),"",F42-N(G42))</f>
        <v/>
      </c>
      <c r="I42" s="16">
        <f>IF(OR(C42="",NOT(ISNUMBER(E42)),NOT(ISNUMBER(F42))),"",F42-E42)</f>
        <v/>
      </c>
      <c r="L42" s="9">
        <f>IF(C42="","",IF(OR(A42="",COUNTIF(BajetTable[ID item],A42)&lt;&gt;1),"Semak ID item",IF(OR(AND(E42&lt;&gt;"",NOT(ISNUMBER(E42))),AND(F42&lt;&gt;"",NOT(ISNUMBER(F42)))),"Semak amaun",IF(F42="","Isi kos disahkan",IF(G42&gt;F42,"Semak lebihan bayaran",IF(AND(ISNUMBER(J42),J42&lt;TODAY(),H42&gt;0),"Bayaran lewat","OK"))))))</f>
        <v/>
      </c>
    </row>
    <row r="43" spans="7:12" ht="30" customHeight="1">
      <c r="G43" s="16">
        <f>IF(OR(A43="",C43=""),"",SUMIF(BayaranTable[ID item],A43,BayaranTable[Amaun]))</f>
        <v/>
      </c>
      <c r="H43" s="16">
        <f>IF(OR(C43="",NOT(ISNUMBER(F43))),"",F43-N(G43))</f>
        <v/>
      </c>
      <c r="I43" s="16">
        <f>IF(OR(C43="",NOT(ISNUMBER(E43)),NOT(ISNUMBER(F43))),"",F43-E43)</f>
        <v/>
      </c>
      <c r="L43" s="9">
        <f>IF(C43="","",IF(OR(A43="",COUNTIF(BajetTable[ID item],A43)&lt;&gt;1),"Semak ID item",IF(OR(AND(E43&lt;&gt;"",NOT(ISNUMBER(E43))),AND(F43&lt;&gt;"",NOT(ISNUMBER(F43)))),"Semak amaun",IF(F43="","Isi kos disahkan",IF(G43&gt;F43,"Semak lebihan bayaran",IF(AND(ISNUMBER(J43),J43&lt;TODAY(),H43&gt;0),"Bayaran lewat","OK"))))))</f>
        <v/>
      </c>
    </row>
    <row r="44" spans="7:12" ht="30" customHeight="1">
      <c r="G44" s="16">
        <f>IF(OR(A44="",C44=""),"",SUMIF(BayaranTable[ID item],A44,BayaranTable[Amaun]))</f>
        <v/>
      </c>
      <c r="H44" s="16">
        <f>IF(OR(C44="",NOT(ISNUMBER(F44))),"",F44-N(G44))</f>
        <v/>
      </c>
      <c r="I44" s="16">
        <f>IF(OR(C44="",NOT(ISNUMBER(E44)),NOT(ISNUMBER(F44))),"",F44-E44)</f>
        <v/>
      </c>
      <c r="L44" s="9">
        <f>IF(C44="","",IF(OR(A44="",COUNTIF(BajetTable[ID item],A44)&lt;&gt;1),"Semak ID item",IF(OR(AND(E44&lt;&gt;"",NOT(ISNUMBER(E44))),AND(F44&lt;&gt;"",NOT(ISNUMBER(F44)))),"Semak amaun",IF(F44="","Isi kos disahkan",IF(G44&gt;F44,"Semak lebihan bayaran",IF(AND(ISNUMBER(J44),J44&lt;TODAY(),H44&gt;0),"Bayaran lewat","OK"))))))</f>
        <v/>
      </c>
    </row>
    <row r="45" spans="7:12" ht="30" customHeight="1">
      <c r="G45" s="16">
        <f>IF(OR(A45="",C45=""),"",SUMIF(BayaranTable[ID item],A45,BayaranTable[Amaun]))</f>
        <v/>
      </c>
      <c r="H45" s="16">
        <f>IF(OR(C45="",NOT(ISNUMBER(F45))),"",F45-N(G45))</f>
        <v/>
      </c>
      <c r="I45" s="16">
        <f>IF(OR(C45="",NOT(ISNUMBER(E45)),NOT(ISNUMBER(F45))),"",F45-E45)</f>
        <v/>
      </c>
      <c r="L45" s="9">
        <f>IF(C45="","",IF(OR(A45="",COUNTIF(BajetTable[ID item],A45)&lt;&gt;1),"Semak ID item",IF(OR(AND(E45&lt;&gt;"",NOT(ISNUMBER(E45))),AND(F45&lt;&gt;"",NOT(ISNUMBER(F45)))),"Semak amaun",IF(F45="","Isi kos disahkan",IF(G45&gt;F45,"Semak lebihan bayaran",IF(AND(ISNUMBER(J45),J45&lt;TODAY(),H45&gt;0),"Bayaran lewat","OK"))))))</f>
        <v/>
      </c>
    </row>
    <row r="46" spans="7:12" ht="30" customHeight="1">
      <c r="G46" s="16">
        <f>IF(OR(A46="",C46=""),"",SUMIF(BayaranTable[ID item],A46,BayaranTable[Amaun]))</f>
        <v/>
      </c>
      <c r="H46" s="16">
        <f>IF(OR(C46="",NOT(ISNUMBER(F46))),"",F46-N(G46))</f>
        <v/>
      </c>
      <c r="I46" s="16">
        <f>IF(OR(C46="",NOT(ISNUMBER(E46)),NOT(ISNUMBER(F46))),"",F46-E46)</f>
        <v/>
      </c>
      <c r="L46" s="9">
        <f>IF(C46="","",IF(OR(A46="",COUNTIF(BajetTable[ID item],A46)&lt;&gt;1),"Semak ID item",IF(OR(AND(E46&lt;&gt;"",NOT(ISNUMBER(E46))),AND(F46&lt;&gt;"",NOT(ISNUMBER(F46)))),"Semak amaun",IF(F46="","Isi kos disahkan",IF(G46&gt;F46,"Semak lebihan bayaran",IF(AND(ISNUMBER(J46),J46&lt;TODAY(),H46&gt;0),"Bayaran lewat","OK"))))))</f>
        <v/>
      </c>
    </row>
    <row r="47" spans="7:12" ht="30" customHeight="1">
      <c r="G47" s="16">
        <f>IF(OR(A47="",C47=""),"",SUMIF(BayaranTable[ID item],A47,BayaranTable[Amaun]))</f>
        <v/>
      </c>
      <c r="H47" s="16">
        <f>IF(OR(C47="",NOT(ISNUMBER(F47))),"",F47-N(G47))</f>
        <v/>
      </c>
      <c r="I47" s="16">
        <f>IF(OR(C47="",NOT(ISNUMBER(E47)),NOT(ISNUMBER(F47))),"",F47-E47)</f>
        <v/>
      </c>
      <c r="L47" s="9">
        <f>IF(C47="","",IF(OR(A47="",COUNTIF(BajetTable[ID item],A47)&lt;&gt;1),"Semak ID item",IF(OR(AND(E47&lt;&gt;"",NOT(ISNUMBER(E47))),AND(F47&lt;&gt;"",NOT(ISNUMBER(F47)))),"Semak amaun",IF(F47="","Isi kos disahkan",IF(G47&gt;F47,"Semak lebihan bayaran",IF(AND(ISNUMBER(J47),J47&lt;TODAY(),H47&gt;0),"Bayaran lewat","OK"))))))</f>
        <v/>
      </c>
    </row>
    <row r="48" spans="7:12" ht="30" customHeight="1">
      <c r="G48" s="16">
        <f>IF(OR(A48="",C48=""),"",SUMIF(BayaranTable[ID item],A48,BayaranTable[Amaun]))</f>
        <v/>
      </c>
      <c r="H48" s="16">
        <f>IF(OR(C48="",NOT(ISNUMBER(F48))),"",F48-N(G48))</f>
        <v/>
      </c>
      <c r="I48" s="16">
        <f>IF(OR(C48="",NOT(ISNUMBER(E48)),NOT(ISNUMBER(F48))),"",F48-E48)</f>
        <v/>
      </c>
      <c r="L48" s="9">
        <f>IF(C48="","",IF(OR(A48="",COUNTIF(BajetTable[ID item],A48)&lt;&gt;1),"Semak ID item",IF(OR(AND(E48&lt;&gt;"",NOT(ISNUMBER(E48))),AND(F48&lt;&gt;"",NOT(ISNUMBER(F48)))),"Semak amaun",IF(F48="","Isi kos disahkan",IF(G48&gt;F48,"Semak lebihan bayaran",IF(AND(ISNUMBER(J48),J48&lt;TODAY(),H48&gt;0),"Bayaran lewat","OK"))))))</f>
        <v/>
      </c>
    </row>
    <row r="49" spans="7:12" ht="30" customHeight="1">
      <c r="G49" s="16">
        <f>IF(OR(A49="",C49=""),"",SUMIF(BayaranTable[ID item],A49,BayaranTable[Amaun]))</f>
        <v/>
      </c>
      <c r="H49" s="16">
        <f>IF(OR(C49="",NOT(ISNUMBER(F49))),"",F49-N(G49))</f>
        <v/>
      </c>
      <c r="I49" s="16">
        <f>IF(OR(C49="",NOT(ISNUMBER(E49)),NOT(ISNUMBER(F49))),"",F49-E49)</f>
        <v/>
      </c>
      <c r="L49" s="9">
        <f>IF(C49="","",IF(OR(A49="",COUNTIF(BajetTable[ID item],A49)&lt;&gt;1),"Semak ID item",IF(OR(AND(E49&lt;&gt;"",NOT(ISNUMBER(E49))),AND(F49&lt;&gt;"",NOT(ISNUMBER(F49)))),"Semak amaun",IF(F49="","Isi kos disahkan",IF(G49&gt;F49,"Semak lebihan bayaran",IF(AND(ISNUMBER(J49),J49&lt;TODAY(),H49&gt;0),"Bayaran lewat","OK"))))))</f>
        <v/>
      </c>
    </row>
    <row r="50" spans="7:12" ht="30" customHeight="1">
      <c r="G50" s="16">
        <f>IF(OR(A50="",C50=""),"",SUMIF(BayaranTable[ID item],A50,BayaranTable[Amaun]))</f>
        <v/>
      </c>
      <c r="H50" s="16">
        <f>IF(OR(C50="",NOT(ISNUMBER(F50))),"",F50-N(G50))</f>
        <v/>
      </c>
      <c r="I50" s="16">
        <f>IF(OR(C50="",NOT(ISNUMBER(E50)),NOT(ISNUMBER(F50))),"",F50-E50)</f>
        <v/>
      </c>
      <c r="L50" s="9">
        <f>IF(C50="","",IF(OR(A50="",COUNTIF(BajetTable[ID item],A50)&lt;&gt;1),"Semak ID item",IF(OR(AND(E50&lt;&gt;"",NOT(ISNUMBER(E50))),AND(F50&lt;&gt;"",NOT(ISNUMBER(F50)))),"Semak amaun",IF(F50="","Isi kos disahkan",IF(G50&gt;F50,"Semak lebihan bayaran",IF(AND(ISNUMBER(J50),J50&lt;TODAY(),H50&gt;0),"Bayaran lewat","OK"))))))</f>
        <v/>
      </c>
    </row>
    <row r="51" spans="7:12" ht="30" customHeight="1">
      <c r="G51" s="16">
        <f>IF(OR(A51="",C51=""),"",SUMIF(BayaranTable[ID item],A51,BayaranTable[Amaun]))</f>
        <v/>
      </c>
      <c r="H51" s="16">
        <f>IF(OR(C51="",NOT(ISNUMBER(F51))),"",F51-N(G51))</f>
        <v/>
      </c>
      <c r="I51" s="16">
        <f>IF(OR(C51="",NOT(ISNUMBER(E51)),NOT(ISNUMBER(F51))),"",F51-E51)</f>
        <v/>
      </c>
      <c r="L51" s="9">
        <f>IF(C51="","",IF(OR(A51="",COUNTIF(BajetTable[ID item],A51)&lt;&gt;1),"Semak ID item",IF(OR(AND(E51&lt;&gt;"",NOT(ISNUMBER(E51))),AND(F51&lt;&gt;"",NOT(ISNUMBER(F51)))),"Semak amaun",IF(F51="","Isi kos disahkan",IF(G51&gt;F51,"Semak lebihan bayaran",IF(AND(ISNUMBER(J51),J51&lt;TODAY(),H51&gt;0),"Bayaran lewat","OK"))))))</f>
        <v/>
      </c>
    </row>
    <row r="52" spans="7:12" ht="30" customHeight="1">
      <c r="G52" s="16">
        <f>IF(OR(A52="",C52=""),"",SUMIF(BayaranTable[ID item],A52,BayaranTable[Amaun]))</f>
        <v/>
      </c>
      <c r="H52" s="16">
        <f>IF(OR(C52="",NOT(ISNUMBER(F52))),"",F52-N(G52))</f>
        <v/>
      </c>
      <c r="I52" s="16">
        <f>IF(OR(C52="",NOT(ISNUMBER(E52)),NOT(ISNUMBER(F52))),"",F52-E52)</f>
        <v/>
      </c>
      <c r="L52" s="9">
        <f>IF(C52="","",IF(OR(A52="",COUNTIF(BajetTable[ID item],A52)&lt;&gt;1),"Semak ID item",IF(OR(AND(E52&lt;&gt;"",NOT(ISNUMBER(E52))),AND(F52&lt;&gt;"",NOT(ISNUMBER(F52)))),"Semak amaun",IF(F52="","Isi kos disahkan",IF(G52&gt;F52,"Semak lebihan bayaran",IF(AND(ISNUMBER(J52),J52&lt;TODAY(),H52&gt;0),"Bayaran lewat","OK"))))))</f>
        <v/>
      </c>
    </row>
    <row r="53" spans="7:12" ht="30" customHeight="1">
      <c r="G53" s="16">
        <f>IF(OR(A53="",C53=""),"",SUMIF(BayaranTable[ID item],A53,BayaranTable[Amaun]))</f>
        <v/>
      </c>
      <c r="H53" s="16">
        <f>IF(OR(C53="",NOT(ISNUMBER(F53))),"",F53-N(G53))</f>
        <v/>
      </c>
      <c r="I53" s="16">
        <f>IF(OR(C53="",NOT(ISNUMBER(E53)),NOT(ISNUMBER(F53))),"",F53-E53)</f>
        <v/>
      </c>
      <c r="L53" s="9">
        <f>IF(C53="","",IF(OR(A53="",COUNTIF(BajetTable[ID item],A53)&lt;&gt;1),"Semak ID item",IF(OR(AND(E53&lt;&gt;"",NOT(ISNUMBER(E53))),AND(F53&lt;&gt;"",NOT(ISNUMBER(F53)))),"Semak amaun",IF(F53="","Isi kos disahkan",IF(G53&gt;F53,"Semak lebihan bayaran",IF(AND(ISNUMBER(J53),J53&lt;TODAY(),H53&gt;0),"Bayaran lewat","OK"))))))</f>
        <v/>
      </c>
    </row>
    <row r="54" spans="7:12" ht="30" customHeight="1">
      <c r="G54" s="16">
        <f>IF(OR(A54="",C54=""),"",SUMIF(BayaranTable[ID item],A54,BayaranTable[Amaun]))</f>
        <v/>
      </c>
      <c r="H54" s="16">
        <f>IF(OR(C54="",NOT(ISNUMBER(F54))),"",F54-N(G54))</f>
        <v/>
      </c>
      <c r="I54" s="16">
        <f>IF(OR(C54="",NOT(ISNUMBER(E54)),NOT(ISNUMBER(F54))),"",F54-E54)</f>
        <v/>
      </c>
      <c r="L54" s="9">
        <f>IF(C54="","",IF(OR(A54="",COUNTIF(BajetTable[ID item],A54)&lt;&gt;1),"Semak ID item",IF(OR(AND(E54&lt;&gt;"",NOT(ISNUMBER(E54))),AND(F54&lt;&gt;"",NOT(ISNUMBER(F54)))),"Semak amaun",IF(F54="","Isi kos disahkan",IF(G54&gt;F54,"Semak lebihan bayaran",IF(AND(ISNUMBER(J54),J54&lt;TODAY(),H54&gt;0),"Bayaran lewat","OK"))))))</f>
        <v/>
      </c>
    </row>
    <row r="55" spans="7:12" ht="30" customHeight="1">
      <c r="G55" s="16">
        <f>IF(OR(A55="",C55=""),"",SUMIF(BayaranTable[ID item],A55,BayaranTable[Amaun]))</f>
        <v/>
      </c>
      <c r="H55" s="16">
        <f>IF(OR(C55="",NOT(ISNUMBER(F55))),"",F55-N(G55))</f>
        <v/>
      </c>
      <c r="I55" s="16">
        <f>IF(OR(C55="",NOT(ISNUMBER(E55)),NOT(ISNUMBER(F55))),"",F55-E55)</f>
        <v/>
      </c>
      <c r="L55" s="9">
        <f>IF(C55="","",IF(OR(A55="",COUNTIF(BajetTable[ID item],A55)&lt;&gt;1),"Semak ID item",IF(OR(AND(E55&lt;&gt;"",NOT(ISNUMBER(E55))),AND(F55&lt;&gt;"",NOT(ISNUMBER(F55)))),"Semak amaun",IF(F55="","Isi kos disahkan",IF(G55&gt;F55,"Semak lebihan bayaran",IF(AND(ISNUMBER(J55),J55&lt;TODAY(),H55&gt;0),"Bayaran lewat","OK"))))))</f>
        <v/>
      </c>
    </row>
    <row r="56" spans="7:12" ht="30" customHeight="1">
      <c r="G56" s="16">
        <f>IF(OR(A56="",C56=""),"",SUMIF(BayaranTable[ID item],A56,BayaranTable[Amaun]))</f>
        <v/>
      </c>
      <c r="H56" s="16">
        <f>IF(OR(C56="",NOT(ISNUMBER(F56))),"",F56-N(G56))</f>
        <v/>
      </c>
      <c r="I56" s="16">
        <f>IF(OR(C56="",NOT(ISNUMBER(E56)),NOT(ISNUMBER(F56))),"",F56-E56)</f>
        <v/>
      </c>
      <c r="L56" s="9">
        <f>IF(C56="","",IF(OR(A56="",COUNTIF(BajetTable[ID item],A56)&lt;&gt;1),"Semak ID item",IF(OR(AND(E56&lt;&gt;"",NOT(ISNUMBER(E56))),AND(F56&lt;&gt;"",NOT(ISNUMBER(F56)))),"Semak amaun",IF(F56="","Isi kos disahkan",IF(G56&gt;F56,"Semak lebihan bayaran",IF(AND(ISNUMBER(J56),J56&lt;TODAY(),H56&gt;0),"Bayaran lewat","OK"))))))</f>
        <v/>
      </c>
    </row>
    <row r="57" spans="7:12" ht="30" customHeight="1">
      <c r="G57" s="16">
        <f>IF(OR(A57="",C57=""),"",SUMIF(BayaranTable[ID item],A57,BayaranTable[Amaun]))</f>
        <v/>
      </c>
      <c r="H57" s="16">
        <f>IF(OR(C57="",NOT(ISNUMBER(F57))),"",F57-N(G57))</f>
        <v/>
      </c>
      <c r="I57" s="16">
        <f>IF(OR(C57="",NOT(ISNUMBER(E57)),NOT(ISNUMBER(F57))),"",F57-E57)</f>
        <v/>
      </c>
      <c r="L57" s="9">
        <f>IF(C57="","",IF(OR(A57="",COUNTIF(BajetTable[ID item],A57)&lt;&gt;1),"Semak ID item",IF(OR(AND(E57&lt;&gt;"",NOT(ISNUMBER(E57))),AND(F57&lt;&gt;"",NOT(ISNUMBER(F57)))),"Semak amaun",IF(F57="","Isi kos disahkan",IF(G57&gt;F57,"Semak lebihan bayaran",IF(AND(ISNUMBER(J57),J57&lt;TODAY(),H57&gt;0),"Bayaran lewat","OK"))))))</f>
        <v/>
      </c>
    </row>
    <row r="58" spans="7:12" ht="30" customHeight="1">
      <c r="G58" s="16">
        <f>IF(OR(A58="",C58=""),"",SUMIF(BayaranTable[ID item],A58,BayaranTable[Amaun]))</f>
        <v/>
      </c>
      <c r="H58" s="16">
        <f>IF(OR(C58="",NOT(ISNUMBER(F58))),"",F58-N(G58))</f>
        <v/>
      </c>
      <c r="I58" s="16">
        <f>IF(OR(C58="",NOT(ISNUMBER(E58)),NOT(ISNUMBER(F58))),"",F58-E58)</f>
        <v/>
      </c>
      <c r="L58" s="9">
        <f>IF(C58="","",IF(OR(A58="",COUNTIF(BajetTable[ID item],A58)&lt;&gt;1),"Semak ID item",IF(OR(AND(E58&lt;&gt;"",NOT(ISNUMBER(E58))),AND(F58&lt;&gt;"",NOT(ISNUMBER(F58)))),"Semak amaun",IF(F58="","Isi kos disahkan",IF(G58&gt;F58,"Semak lebihan bayaran",IF(AND(ISNUMBER(J58),J58&lt;TODAY(),H58&gt;0),"Bayaran lewat","OK"))))))</f>
        <v/>
      </c>
    </row>
    <row r="59" spans="7:12" ht="30" customHeight="1">
      <c r="G59" s="16">
        <f>IF(OR(A59="",C59=""),"",SUMIF(BayaranTable[ID item],A59,BayaranTable[Amaun]))</f>
        <v/>
      </c>
      <c r="H59" s="16">
        <f>IF(OR(C59="",NOT(ISNUMBER(F59))),"",F59-N(G59))</f>
        <v/>
      </c>
      <c r="I59" s="16">
        <f>IF(OR(C59="",NOT(ISNUMBER(E59)),NOT(ISNUMBER(F59))),"",F59-E59)</f>
        <v/>
      </c>
      <c r="L59" s="9">
        <f>IF(C59="","",IF(OR(A59="",COUNTIF(BajetTable[ID item],A59)&lt;&gt;1),"Semak ID item",IF(OR(AND(E59&lt;&gt;"",NOT(ISNUMBER(E59))),AND(F59&lt;&gt;"",NOT(ISNUMBER(F59)))),"Semak amaun",IF(F59="","Isi kos disahkan",IF(G59&gt;F59,"Semak lebihan bayaran",IF(AND(ISNUMBER(J59),J59&lt;TODAY(),H59&gt;0),"Bayaran lewat","OK"))))))</f>
        <v/>
      </c>
    </row>
    <row r="60" spans="7:12" ht="30" customHeight="1">
      <c r="G60" s="16">
        <f>IF(OR(A60="",C60=""),"",SUMIF(BayaranTable[ID item],A60,BayaranTable[Amaun]))</f>
        <v/>
      </c>
      <c r="H60" s="16">
        <f>IF(OR(C60="",NOT(ISNUMBER(F60))),"",F60-N(G60))</f>
        <v/>
      </c>
      <c r="I60" s="16">
        <f>IF(OR(C60="",NOT(ISNUMBER(E60)),NOT(ISNUMBER(F60))),"",F60-E60)</f>
        <v/>
      </c>
      <c r="L60" s="9">
        <f>IF(C60="","",IF(OR(A60="",COUNTIF(BajetTable[ID item],A60)&lt;&gt;1),"Semak ID item",IF(OR(AND(E60&lt;&gt;"",NOT(ISNUMBER(E60))),AND(F60&lt;&gt;"",NOT(ISNUMBER(F60)))),"Semak amaun",IF(F60="","Isi kos disahkan",IF(G60&gt;F60,"Semak lebihan bayaran",IF(AND(ISNUMBER(J60),J60&lt;TODAY(),H60&gt;0),"Bayaran lewat","OK"))))))</f>
        <v/>
      </c>
    </row>
    <row r="61" spans="7:12" ht="30" customHeight="1">
      <c r="G61" s="16">
        <f>IF(OR(A61="",C61=""),"",SUMIF(BayaranTable[ID item],A61,BayaranTable[Amaun]))</f>
        <v/>
      </c>
      <c r="H61" s="16">
        <f>IF(OR(C61="",NOT(ISNUMBER(F61))),"",F61-N(G61))</f>
        <v/>
      </c>
      <c r="I61" s="16">
        <f>IF(OR(C61="",NOT(ISNUMBER(E61)),NOT(ISNUMBER(F61))),"",F61-E61)</f>
        <v/>
      </c>
      <c r="L61" s="9">
        <f>IF(C61="","",IF(OR(A61="",COUNTIF(BajetTable[ID item],A61)&lt;&gt;1),"Semak ID item",IF(OR(AND(E61&lt;&gt;"",NOT(ISNUMBER(E61))),AND(F61&lt;&gt;"",NOT(ISNUMBER(F61)))),"Semak amaun",IF(F61="","Isi kos disahkan",IF(G61&gt;F61,"Semak lebihan bayaran",IF(AND(ISNUMBER(J61),J61&lt;TODAY(),H61&gt;0),"Bayaran lewat","OK"))))))</f>
        <v/>
      </c>
    </row>
    <row r="62" spans="7:12" ht="30" customHeight="1">
      <c r="G62" s="16">
        <f>IF(OR(A62="",C62=""),"",SUMIF(BayaranTable[ID item],A62,BayaranTable[Amaun]))</f>
        <v/>
      </c>
      <c r="H62" s="16">
        <f>IF(OR(C62="",NOT(ISNUMBER(F62))),"",F62-N(G62))</f>
        <v/>
      </c>
      <c r="I62" s="16">
        <f>IF(OR(C62="",NOT(ISNUMBER(E62)),NOT(ISNUMBER(F62))),"",F62-E62)</f>
        <v/>
      </c>
      <c r="L62" s="9">
        <f>IF(C62="","",IF(OR(A62="",COUNTIF(BajetTable[ID item],A62)&lt;&gt;1),"Semak ID item",IF(OR(AND(E62&lt;&gt;"",NOT(ISNUMBER(E62))),AND(F62&lt;&gt;"",NOT(ISNUMBER(F62)))),"Semak amaun",IF(F62="","Isi kos disahkan",IF(G62&gt;F62,"Semak lebihan bayaran",IF(AND(ISNUMBER(J62),J62&lt;TODAY(),H62&gt;0),"Bayaran lewat","OK"))))))</f>
        <v/>
      </c>
    </row>
    <row r="63" spans="7:12" ht="30" customHeight="1">
      <c r="G63" s="16">
        <f>IF(OR(A63="",C63=""),"",SUMIF(BayaranTable[ID item],A63,BayaranTable[Amaun]))</f>
        <v/>
      </c>
      <c r="H63" s="16">
        <f>IF(OR(C63="",NOT(ISNUMBER(F63))),"",F63-N(G63))</f>
        <v/>
      </c>
      <c r="I63" s="16">
        <f>IF(OR(C63="",NOT(ISNUMBER(E63)),NOT(ISNUMBER(F63))),"",F63-E63)</f>
        <v/>
      </c>
      <c r="L63" s="9">
        <f>IF(C63="","",IF(OR(A63="",COUNTIF(BajetTable[ID item],A63)&lt;&gt;1),"Semak ID item",IF(OR(AND(E63&lt;&gt;"",NOT(ISNUMBER(E63))),AND(F63&lt;&gt;"",NOT(ISNUMBER(F63)))),"Semak amaun",IF(F63="","Isi kos disahkan",IF(G63&gt;F63,"Semak lebihan bayaran",IF(AND(ISNUMBER(J63),J63&lt;TODAY(),H63&gt;0),"Bayaran lewat","OK"))))))</f>
        <v/>
      </c>
    </row>
    <row r="64" spans="7:12" ht="30" customHeight="1">
      <c r="G64" s="16">
        <f>IF(OR(A64="",C64=""),"",SUMIF(BayaranTable[ID item],A64,BayaranTable[Amaun]))</f>
        <v/>
      </c>
      <c r="H64" s="16">
        <f>IF(OR(C64="",NOT(ISNUMBER(F64))),"",F64-N(G64))</f>
        <v/>
      </c>
      <c r="I64" s="16">
        <f>IF(OR(C64="",NOT(ISNUMBER(E64)),NOT(ISNUMBER(F64))),"",F64-E64)</f>
        <v/>
      </c>
      <c r="L64" s="9">
        <f>IF(C64="","",IF(OR(A64="",COUNTIF(BajetTable[ID item],A64)&lt;&gt;1),"Semak ID item",IF(OR(AND(E64&lt;&gt;"",NOT(ISNUMBER(E64))),AND(F64&lt;&gt;"",NOT(ISNUMBER(F64)))),"Semak amaun",IF(F64="","Isi kos disahkan",IF(G64&gt;F64,"Semak lebihan bayaran",IF(AND(ISNUMBER(J64),J64&lt;TODAY(),H64&gt;0),"Bayaran lewat","OK"))))))</f>
        <v/>
      </c>
    </row>
    <row r="65" spans="7:12" ht="30" customHeight="1">
      <c r="G65" s="16">
        <f>IF(OR(A65="",C65=""),"",SUMIF(BayaranTable[ID item],A65,BayaranTable[Amaun]))</f>
        <v/>
      </c>
      <c r="H65" s="16">
        <f>IF(OR(C65="",NOT(ISNUMBER(F65))),"",F65-N(G65))</f>
        <v/>
      </c>
      <c r="I65" s="16">
        <f>IF(OR(C65="",NOT(ISNUMBER(E65)),NOT(ISNUMBER(F65))),"",F65-E65)</f>
        <v/>
      </c>
      <c r="L65" s="9">
        <f>IF(C65="","",IF(OR(A65="",COUNTIF(BajetTable[ID item],A65)&lt;&gt;1),"Semak ID item",IF(OR(AND(E65&lt;&gt;"",NOT(ISNUMBER(E65))),AND(F65&lt;&gt;"",NOT(ISNUMBER(F65)))),"Semak amaun",IF(F65="","Isi kos disahkan",IF(G65&gt;F65,"Semak lebihan bayaran",IF(AND(ISNUMBER(J65),J65&lt;TODAY(),H65&gt;0),"Bayaran lewat","OK"))))))</f>
        <v/>
      </c>
    </row>
    <row r="66" spans="7:12" ht="30" customHeight="1">
      <c r="G66" s="16">
        <f>IF(OR(A66="",C66=""),"",SUMIF(BayaranTable[ID item],A66,BayaranTable[Amaun]))</f>
        <v/>
      </c>
      <c r="H66" s="16">
        <f>IF(OR(C66="",NOT(ISNUMBER(F66))),"",F66-N(G66))</f>
        <v/>
      </c>
      <c r="I66" s="16">
        <f>IF(OR(C66="",NOT(ISNUMBER(E66)),NOT(ISNUMBER(F66))),"",F66-E66)</f>
        <v/>
      </c>
      <c r="L66" s="9">
        <f>IF(C66="","",IF(OR(A66="",COUNTIF(BajetTable[ID item],A66)&lt;&gt;1),"Semak ID item",IF(OR(AND(E66&lt;&gt;"",NOT(ISNUMBER(E66))),AND(F66&lt;&gt;"",NOT(ISNUMBER(F66)))),"Semak amaun",IF(F66="","Isi kos disahkan",IF(G66&gt;F66,"Semak lebihan bayaran",IF(AND(ISNUMBER(J66),J66&lt;TODAY(),H66&gt;0),"Bayaran lewat","OK"))))))</f>
        <v/>
      </c>
    </row>
    <row r="67" spans="7:12" ht="30" customHeight="1">
      <c r="G67" s="16">
        <f>IF(OR(A67="",C67=""),"",SUMIF(BayaranTable[ID item],A67,BayaranTable[Amaun]))</f>
        <v/>
      </c>
      <c r="H67" s="16">
        <f>IF(OR(C67="",NOT(ISNUMBER(F67))),"",F67-N(G67))</f>
        <v/>
      </c>
      <c r="I67" s="16">
        <f>IF(OR(C67="",NOT(ISNUMBER(E67)),NOT(ISNUMBER(F67))),"",F67-E67)</f>
        <v/>
      </c>
      <c r="L67" s="9">
        <f>IF(C67="","",IF(OR(A67="",COUNTIF(BajetTable[ID item],A67)&lt;&gt;1),"Semak ID item",IF(OR(AND(E67&lt;&gt;"",NOT(ISNUMBER(E67))),AND(F67&lt;&gt;"",NOT(ISNUMBER(F67)))),"Semak amaun",IF(F67="","Isi kos disahkan",IF(G67&gt;F67,"Semak lebihan bayaran",IF(AND(ISNUMBER(J67),J67&lt;TODAY(),H67&gt;0),"Bayaran lewat","OK"))))))</f>
        <v/>
      </c>
    </row>
    <row r="68" spans="7:12" ht="30" customHeight="1">
      <c r="G68" s="16">
        <f>IF(OR(A68="",C68=""),"",SUMIF(BayaranTable[ID item],A68,BayaranTable[Amaun]))</f>
        <v/>
      </c>
      <c r="H68" s="16">
        <f>IF(OR(C68="",NOT(ISNUMBER(F68))),"",F68-N(G68))</f>
        <v/>
      </c>
      <c r="I68" s="16">
        <f>IF(OR(C68="",NOT(ISNUMBER(E68)),NOT(ISNUMBER(F68))),"",F68-E68)</f>
        <v/>
      </c>
      <c r="L68" s="9">
        <f>IF(C68="","",IF(OR(A68="",COUNTIF(BajetTable[ID item],A68)&lt;&gt;1),"Semak ID item",IF(OR(AND(E68&lt;&gt;"",NOT(ISNUMBER(E68))),AND(F68&lt;&gt;"",NOT(ISNUMBER(F68)))),"Semak amaun",IF(F68="","Isi kos disahkan",IF(G68&gt;F68,"Semak lebihan bayaran",IF(AND(ISNUMBER(J68),J68&lt;TODAY(),H68&gt;0),"Bayaran lewat","OK"))))))</f>
        <v/>
      </c>
    </row>
    <row r="69" spans="7:12" ht="30" customHeight="1">
      <c r="G69" s="16">
        <f>IF(OR(A69="",C69=""),"",SUMIF(BayaranTable[ID item],A69,BayaranTable[Amaun]))</f>
        <v/>
      </c>
      <c r="H69" s="16">
        <f>IF(OR(C69="",NOT(ISNUMBER(F69))),"",F69-N(G69))</f>
        <v/>
      </c>
      <c r="I69" s="16">
        <f>IF(OR(C69="",NOT(ISNUMBER(E69)),NOT(ISNUMBER(F69))),"",F69-E69)</f>
        <v/>
      </c>
      <c r="L69" s="9">
        <f>IF(C69="","",IF(OR(A69="",COUNTIF(BajetTable[ID item],A69)&lt;&gt;1),"Semak ID item",IF(OR(AND(E69&lt;&gt;"",NOT(ISNUMBER(E69))),AND(F69&lt;&gt;"",NOT(ISNUMBER(F69)))),"Semak amaun",IF(F69="","Isi kos disahkan",IF(G69&gt;F69,"Semak lebihan bayaran",IF(AND(ISNUMBER(J69),J69&lt;TODAY(),H69&gt;0),"Bayaran lewat","OK"))))))</f>
        <v/>
      </c>
    </row>
    <row r="70" spans="7:12" ht="30" customHeight="1">
      <c r="G70" s="16">
        <f>IF(OR(A70="",C70=""),"",SUMIF(BayaranTable[ID item],A70,BayaranTable[Amaun]))</f>
        <v/>
      </c>
      <c r="H70" s="16">
        <f>IF(OR(C70="",NOT(ISNUMBER(F70))),"",F70-N(G70))</f>
        <v/>
      </c>
      <c r="I70" s="16">
        <f>IF(OR(C70="",NOT(ISNUMBER(E70)),NOT(ISNUMBER(F70))),"",F70-E70)</f>
        <v/>
      </c>
      <c r="L70" s="9">
        <f>IF(C70="","",IF(OR(A70="",COUNTIF(BajetTable[ID item],A70)&lt;&gt;1),"Semak ID item",IF(OR(AND(E70&lt;&gt;"",NOT(ISNUMBER(E70))),AND(F70&lt;&gt;"",NOT(ISNUMBER(F70)))),"Semak amaun",IF(F70="","Isi kos disahkan",IF(G70&gt;F70,"Semak lebihan bayaran",IF(AND(ISNUMBER(J70),J70&lt;TODAY(),H70&gt;0),"Bayaran lewat","OK"))))))</f>
        <v/>
      </c>
    </row>
    <row r="71" spans="7:12" ht="30" customHeight="1">
      <c r="G71" s="16">
        <f>IF(OR(A71="",C71=""),"",SUMIF(BayaranTable[ID item],A71,BayaranTable[Amaun]))</f>
        <v/>
      </c>
      <c r="H71" s="16">
        <f>IF(OR(C71="",NOT(ISNUMBER(F71))),"",F71-N(G71))</f>
        <v/>
      </c>
      <c r="I71" s="16">
        <f>IF(OR(C71="",NOT(ISNUMBER(E71)),NOT(ISNUMBER(F71))),"",F71-E71)</f>
        <v/>
      </c>
      <c r="L71" s="9">
        <f>IF(C71="","",IF(OR(A71="",COUNTIF(BajetTable[ID item],A71)&lt;&gt;1),"Semak ID item",IF(OR(AND(E71&lt;&gt;"",NOT(ISNUMBER(E71))),AND(F71&lt;&gt;"",NOT(ISNUMBER(F71)))),"Semak amaun",IF(F71="","Isi kos disahkan",IF(G71&gt;F71,"Semak lebihan bayaran",IF(AND(ISNUMBER(J71),J71&lt;TODAY(),H71&gt;0),"Bayaran lewat","OK"))))))</f>
        <v/>
      </c>
    </row>
    <row r="72" spans="7:12" ht="30" customHeight="1">
      <c r="G72" s="16">
        <f>IF(OR(A72="",C72=""),"",SUMIF(BayaranTable[ID item],A72,BayaranTable[Amaun]))</f>
        <v/>
      </c>
      <c r="H72" s="16">
        <f>IF(OR(C72="",NOT(ISNUMBER(F72))),"",F72-N(G72))</f>
        <v/>
      </c>
      <c r="I72" s="16">
        <f>IF(OR(C72="",NOT(ISNUMBER(E72)),NOT(ISNUMBER(F72))),"",F72-E72)</f>
        <v/>
      </c>
      <c r="L72" s="9">
        <f>IF(C72="","",IF(OR(A72="",COUNTIF(BajetTable[ID item],A72)&lt;&gt;1),"Semak ID item",IF(OR(AND(E72&lt;&gt;"",NOT(ISNUMBER(E72))),AND(F72&lt;&gt;"",NOT(ISNUMBER(F72)))),"Semak amaun",IF(F72="","Isi kos disahkan",IF(G72&gt;F72,"Semak lebihan bayaran",IF(AND(ISNUMBER(J72),J72&lt;TODAY(),H72&gt;0),"Bayaran lewat","OK"))))))</f>
        <v/>
      </c>
    </row>
    <row r="73" spans="7:12" ht="30" customHeight="1">
      <c r="G73" s="16">
        <f>IF(OR(A73="",C73=""),"",SUMIF(BayaranTable[ID item],A73,BayaranTable[Amaun]))</f>
        <v/>
      </c>
      <c r="H73" s="16">
        <f>IF(OR(C73="",NOT(ISNUMBER(F73))),"",F73-N(G73))</f>
        <v/>
      </c>
      <c r="I73" s="16">
        <f>IF(OR(C73="",NOT(ISNUMBER(E73)),NOT(ISNUMBER(F73))),"",F73-E73)</f>
        <v/>
      </c>
      <c r="L73" s="9">
        <f>IF(C73="","",IF(OR(A73="",COUNTIF(BajetTable[ID item],A73)&lt;&gt;1),"Semak ID item",IF(OR(AND(E73&lt;&gt;"",NOT(ISNUMBER(E73))),AND(F73&lt;&gt;"",NOT(ISNUMBER(F73)))),"Semak amaun",IF(F73="","Isi kos disahkan",IF(G73&gt;F73,"Semak lebihan bayaran",IF(AND(ISNUMBER(J73),J73&lt;TODAY(),H73&gt;0),"Bayaran lewat","OK"))))))</f>
        <v/>
      </c>
    </row>
    <row r="74" spans="7:12" ht="30" customHeight="1">
      <c r="G74" s="16">
        <f>IF(OR(A74="",C74=""),"",SUMIF(BayaranTable[ID item],A74,BayaranTable[Amaun]))</f>
        <v/>
      </c>
      <c r="H74" s="16">
        <f>IF(OR(C74="",NOT(ISNUMBER(F74))),"",F74-N(G74))</f>
        <v/>
      </c>
      <c r="I74" s="16">
        <f>IF(OR(C74="",NOT(ISNUMBER(E74)),NOT(ISNUMBER(F74))),"",F74-E74)</f>
        <v/>
      </c>
      <c r="L74" s="9">
        <f>IF(C74="","",IF(OR(A74="",COUNTIF(BajetTable[ID item],A74)&lt;&gt;1),"Semak ID item",IF(OR(AND(E74&lt;&gt;"",NOT(ISNUMBER(E74))),AND(F74&lt;&gt;"",NOT(ISNUMBER(F74)))),"Semak amaun",IF(F74="","Isi kos disahkan",IF(G74&gt;F74,"Semak lebihan bayaran",IF(AND(ISNUMBER(J74),J74&lt;TODAY(),H74&gt;0),"Bayaran lewat","OK"))))))</f>
        <v/>
      </c>
    </row>
    <row r="75" spans="7:12" ht="30" customHeight="1">
      <c r="G75" s="16">
        <f>IF(OR(A75="",C75=""),"",SUMIF(BayaranTable[ID item],A75,BayaranTable[Amaun]))</f>
        <v/>
      </c>
      <c r="H75" s="16">
        <f>IF(OR(C75="",NOT(ISNUMBER(F75))),"",F75-N(G75))</f>
        <v/>
      </c>
      <c r="I75" s="16">
        <f>IF(OR(C75="",NOT(ISNUMBER(E75)),NOT(ISNUMBER(F75))),"",F75-E75)</f>
        <v/>
      </c>
      <c r="L75" s="9">
        <f>IF(C75="","",IF(OR(A75="",COUNTIF(BajetTable[ID item],A75)&lt;&gt;1),"Semak ID item",IF(OR(AND(E75&lt;&gt;"",NOT(ISNUMBER(E75))),AND(F75&lt;&gt;"",NOT(ISNUMBER(F75)))),"Semak amaun",IF(F75="","Isi kos disahkan",IF(G75&gt;F75,"Semak lebihan bayaran",IF(AND(ISNUMBER(J75),J75&lt;TODAY(),H75&gt;0),"Bayaran lewat","OK"))))))</f>
        <v/>
      </c>
    </row>
    <row r="76" spans="7:12" ht="30" customHeight="1">
      <c r="G76" s="16">
        <f>IF(OR(A76="",C76=""),"",SUMIF(BayaranTable[ID item],A76,BayaranTable[Amaun]))</f>
        <v/>
      </c>
      <c r="H76" s="16">
        <f>IF(OR(C76="",NOT(ISNUMBER(F76))),"",F76-N(G76))</f>
        <v/>
      </c>
      <c r="I76" s="16">
        <f>IF(OR(C76="",NOT(ISNUMBER(E76)),NOT(ISNUMBER(F76))),"",F76-E76)</f>
        <v/>
      </c>
      <c r="L76" s="9">
        <f>IF(C76="","",IF(OR(A76="",COUNTIF(BajetTable[ID item],A76)&lt;&gt;1),"Semak ID item",IF(OR(AND(E76&lt;&gt;"",NOT(ISNUMBER(E76))),AND(F76&lt;&gt;"",NOT(ISNUMBER(F76)))),"Semak amaun",IF(F76="","Isi kos disahkan",IF(G76&gt;F76,"Semak lebihan bayaran",IF(AND(ISNUMBER(J76),J76&lt;TODAY(),H76&gt;0),"Bayaran lewat","OK"))))))</f>
        <v/>
      </c>
    </row>
    <row r="77" spans="7:12" ht="30" customHeight="1">
      <c r="G77" s="16">
        <f>IF(OR(A77="",C77=""),"",SUMIF(BayaranTable[ID item],A77,BayaranTable[Amaun]))</f>
        <v/>
      </c>
      <c r="H77" s="16">
        <f>IF(OR(C77="",NOT(ISNUMBER(F77))),"",F77-N(G77))</f>
        <v/>
      </c>
      <c r="I77" s="16">
        <f>IF(OR(C77="",NOT(ISNUMBER(E77)),NOT(ISNUMBER(F77))),"",F77-E77)</f>
        <v/>
      </c>
      <c r="L77" s="9">
        <f>IF(C77="","",IF(OR(A77="",COUNTIF(BajetTable[ID item],A77)&lt;&gt;1),"Semak ID item",IF(OR(AND(E77&lt;&gt;"",NOT(ISNUMBER(E77))),AND(F77&lt;&gt;"",NOT(ISNUMBER(F77)))),"Semak amaun",IF(F77="","Isi kos disahkan",IF(G77&gt;F77,"Semak lebihan bayaran",IF(AND(ISNUMBER(J77),J77&lt;TODAY(),H77&gt;0),"Bayaran lewat","OK"))))))</f>
        <v/>
      </c>
    </row>
    <row r="78" spans="7:12" ht="30" customHeight="1">
      <c r="G78" s="16">
        <f>IF(OR(A78="",C78=""),"",SUMIF(BayaranTable[ID item],A78,BayaranTable[Amaun]))</f>
        <v/>
      </c>
      <c r="H78" s="16">
        <f>IF(OR(C78="",NOT(ISNUMBER(F78))),"",F78-N(G78))</f>
        <v/>
      </c>
      <c r="I78" s="16">
        <f>IF(OR(C78="",NOT(ISNUMBER(E78)),NOT(ISNUMBER(F78))),"",F78-E78)</f>
        <v/>
      </c>
      <c r="L78" s="9">
        <f>IF(C78="","",IF(OR(A78="",COUNTIF(BajetTable[ID item],A78)&lt;&gt;1),"Semak ID item",IF(OR(AND(E78&lt;&gt;"",NOT(ISNUMBER(E78))),AND(F78&lt;&gt;"",NOT(ISNUMBER(F78)))),"Semak amaun",IF(F78="","Isi kos disahkan",IF(G78&gt;F78,"Semak lebihan bayaran",IF(AND(ISNUMBER(J78),J78&lt;TODAY(),H78&gt;0),"Bayaran lewat","OK"))))))</f>
        <v/>
      </c>
    </row>
    <row r="79" spans="7:12" ht="30" customHeight="1">
      <c r="G79" s="16">
        <f>IF(OR(A79="",C79=""),"",SUMIF(BayaranTable[ID item],A79,BayaranTable[Amaun]))</f>
        <v/>
      </c>
      <c r="H79" s="16">
        <f>IF(OR(C79="",NOT(ISNUMBER(F79))),"",F79-N(G79))</f>
        <v/>
      </c>
      <c r="I79" s="16">
        <f>IF(OR(C79="",NOT(ISNUMBER(E79)),NOT(ISNUMBER(F79))),"",F79-E79)</f>
        <v/>
      </c>
      <c r="L79" s="9">
        <f>IF(C79="","",IF(OR(A79="",COUNTIF(BajetTable[ID item],A79)&lt;&gt;1),"Semak ID item",IF(OR(AND(E79&lt;&gt;"",NOT(ISNUMBER(E79))),AND(F79&lt;&gt;"",NOT(ISNUMBER(F79)))),"Semak amaun",IF(F79="","Isi kos disahkan",IF(G79&gt;F79,"Semak lebihan bayaran",IF(AND(ISNUMBER(J79),J79&lt;TODAY(),H79&gt;0),"Bayaran lewat","OK"))))))</f>
        <v/>
      </c>
    </row>
    <row r="80" spans="7:12" ht="30" customHeight="1">
      <c r="G80" s="16">
        <f>IF(OR(A80="",C80=""),"",SUMIF(BayaranTable[ID item],A80,BayaranTable[Amaun]))</f>
        <v/>
      </c>
      <c r="H80" s="16">
        <f>IF(OR(C80="",NOT(ISNUMBER(F80))),"",F80-N(G80))</f>
        <v/>
      </c>
      <c r="I80" s="16">
        <f>IF(OR(C80="",NOT(ISNUMBER(E80)),NOT(ISNUMBER(F80))),"",F80-E80)</f>
        <v/>
      </c>
      <c r="L80" s="9">
        <f>IF(C80="","",IF(OR(A80="",COUNTIF(BajetTable[ID item],A80)&lt;&gt;1),"Semak ID item",IF(OR(AND(E80&lt;&gt;"",NOT(ISNUMBER(E80))),AND(F80&lt;&gt;"",NOT(ISNUMBER(F80)))),"Semak amaun",IF(F80="","Isi kos disahkan",IF(G80&gt;F80,"Semak lebihan bayaran",IF(AND(ISNUMBER(J80),J80&lt;TODAY(),H80&gt;0),"Bayaran lewat","OK"))))))</f>
        <v/>
      </c>
    </row>
    <row r="81" spans="7:12" ht="30" customHeight="1">
      <c r="G81" s="16">
        <f>IF(OR(A81="",C81=""),"",SUMIF(BayaranTable[ID item],A81,BayaranTable[Amaun]))</f>
        <v/>
      </c>
      <c r="H81" s="16">
        <f>IF(OR(C81="",NOT(ISNUMBER(F81))),"",F81-N(G81))</f>
        <v/>
      </c>
      <c r="I81" s="16">
        <f>IF(OR(C81="",NOT(ISNUMBER(E81)),NOT(ISNUMBER(F81))),"",F81-E81)</f>
        <v/>
      </c>
      <c r="L81" s="9">
        <f>IF(C81="","",IF(OR(A81="",COUNTIF(BajetTable[ID item],A81)&lt;&gt;1),"Semak ID item",IF(OR(AND(E81&lt;&gt;"",NOT(ISNUMBER(E81))),AND(F81&lt;&gt;"",NOT(ISNUMBER(F81)))),"Semak amaun",IF(F81="","Isi kos disahkan",IF(G81&gt;F81,"Semak lebihan bayaran",IF(AND(ISNUMBER(J81),J81&lt;TODAY(),H81&gt;0),"Bayaran lewat","OK"))))))</f>
        <v/>
      </c>
    </row>
    <row r="82" spans="7:12" ht="30" customHeight="1">
      <c r="G82" s="16">
        <f>IF(OR(A82="",C82=""),"",SUMIF(BayaranTable[ID item],A82,BayaranTable[Amaun]))</f>
        <v/>
      </c>
      <c r="H82" s="16">
        <f>IF(OR(C82="",NOT(ISNUMBER(F82))),"",F82-N(G82))</f>
        <v/>
      </c>
      <c r="I82" s="16">
        <f>IF(OR(C82="",NOT(ISNUMBER(E82)),NOT(ISNUMBER(F82))),"",F82-E82)</f>
        <v/>
      </c>
      <c r="L82" s="9">
        <f>IF(C82="","",IF(OR(A82="",COUNTIF(BajetTable[ID item],A82)&lt;&gt;1),"Semak ID item",IF(OR(AND(E82&lt;&gt;"",NOT(ISNUMBER(E82))),AND(F82&lt;&gt;"",NOT(ISNUMBER(F82)))),"Semak amaun",IF(F82="","Isi kos disahkan",IF(G82&gt;F82,"Semak lebihan bayaran",IF(AND(ISNUMBER(J82),J82&lt;TODAY(),H82&gt;0),"Bayaran lewat","OK"))))))</f>
        <v/>
      </c>
    </row>
    <row r="83" spans="7:12" ht="30" customHeight="1">
      <c r="G83" s="16">
        <f>IF(OR(A83="",C83=""),"",SUMIF(BayaranTable[ID item],A83,BayaranTable[Amaun]))</f>
        <v/>
      </c>
      <c r="H83" s="16">
        <f>IF(OR(C83="",NOT(ISNUMBER(F83))),"",F83-N(G83))</f>
        <v/>
      </c>
      <c r="I83" s="16">
        <f>IF(OR(C83="",NOT(ISNUMBER(E83)),NOT(ISNUMBER(F83))),"",F83-E83)</f>
        <v/>
      </c>
      <c r="L83" s="9">
        <f>IF(C83="","",IF(OR(A83="",COUNTIF(BajetTable[ID item],A83)&lt;&gt;1),"Semak ID item",IF(OR(AND(E83&lt;&gt;"",NOT(ISNUMBER(E83))),AND(F83&lt;&gt;"",NOT(ISNUMBER(F83)))),"Semak amaun",IF(F83="","Isi kos disahkan",IF(G83&gt;F83,"Semak lebihan bayaran",IF(AND(ISNUMBER(J83),J83&lt;TODAY(),H83&gt;0),"Bayaran lewat","OK"))))))</f>
        <v/>
      </c>
    </row>
    <row r="84" spans="7:12" ht="30" customHeight="1">
      <c r="G84" s="16">
        <f>IF(OR(A84="",C84=""),"",SUMIF(BayaranTable[ID item],A84,BayaranTable[Amaun]))</f>
        <v/>
      </c>
      <c r="H84" s="16">
        <f>IF(OR(C84="",NOT(ISNUMBER(F84))),"",F84-N(G84))</f>
        <v/>
      </c>
      <c r="I84" s="16">
        <f>IF(OR(C84="",NOT(ISNUMBER(E84)),NOT(ISNUMBER(F84))),"",F84-E84)</f>
        <v/>
      </c>
      <c r="L84" s="9">
        <f>IF(C84="","",IF(OR(A84="",COUNTIF(BajetTable[ID item],A84)&lt;&gt;1),"Semak ID item",IF(OR(AND(E84&lt;&gt;"",NOT(ISNUMBER(E84))),AND(F84&lt;&gt;"",NOT(ISNUMBER(F84)))),"Semak amaun",IF(F84="","Isi kos disahkan",IF(G84&gt;F84,"Semak lebihan bayaran",IF(AND(ISNUMBER(J84),J84&lt;TODAY(),H84&gt;0),"Bayaran lewat","OK"))))))</f>
        <v/>
      </c>
    </row>
    <row r="85" spans="7:12" ht="30" customHeight="1">
      <c r="G85" s="16">
        <f>IF(OR(A85="",C85=""),"",SUMIF(BayaranTable[ID item],A85,BayaranTable[Amaun]))</f>
        <v/>
      </c>
      <c r="H85" s="16">
        <f>IF(OR(C85="",NOT(ISNUMBER(F85))),"",F85-N(G85))</f>
        <v/>
      </c>
      <c r="I85" s="16">
        <f>IF(OR(C85="",NOT(ISNUMBER(E85)),NOT(ISNUMBER(F85))),"",F85-E85)</f>
        <v/>
      </c>
      <c r="L85" s="9">
        <f>IF(C85="","",IF(OR(A85="",COUNTIF(BajetTable[ID item],A85)&lt;&gt;1),"Semak ID item",IF(OR(AND(E85&lt;&gt;"",NOT(ISNUMBER(E85))),AND(F85&lt;&gt;"",NOT(ISNUMBER(F85)))),"Semak amaun",IF(F85="","Isi kos disahkan",IF(G85&gt;F85,"Semak lebihan bayaran",IF(AND(ISNUMBER(J85),J85&lt;TODAY(),H85&gt;0),"Bayaran lewat","OK"))))))</f>
        <v/>
      </c>
    </row>
    <row r="86" spans="7:12" ht="30" customHeight="1">
      <c r="G86" s="16">
        <f>IF(OR(A86="",C86=""),"",SUMIF(BayaranTable[ID item],A86,BayaranTable[Amaun]))</f>
        <v/>
      </c>
      <c r="H86" s="16">
        <f>IF(OR(C86="",NOT(ISNUMBER(F86))),"",F86-N(G86))</f>
        <v/>
      </c>
      <c r="I86" s="16">
        <f>IF(OR(C86="",NOT(ISNUMBER(E86)),NOT(ISNUMBER(F86))),"",F86-E86)</f>
        <v/>
      </c>
      <c r="L86" s="9">
        <f>IF(C86="","",IF(OR(A86="",COUNTIF(BajetTable[ID item],A86)&lt;&gt;1),"Semak ID item",IF(OR(AND(E86&lt;&gt;"",NOT(ISNUMBER(E86))),AND(F86&lt;&gt;"",NOT(ISNUMBER(F86)))),"Semak amaun",IF(F86="","Isi kos disahkan",IF(G86&gt;F86,"Semak lebihan bayaran",IF(AND(ISNUMBER(J86),J86&lt;TODAY(),H86&gt;0),"Bayaran lewat","OK"))))))</f>
        <v/>
      </c>
    </row>
    <row r="87" spans="7:12" ht="30" customHeight="1">
      <c r="G87" s="16">
        <f>IF(OR(A87="",C87=""),"",SUMIF(BayaranTable[ID item],A87,BayaranTable[Amaun]))</f>
        <v/>
      </c>
      <c r="H87" s="16">
        <f>IF(OR(C87="",NOT(ISNUMBER(F87))),"",F87-N(G87))</f>
        <v/>
      </c>
      <c r="I87" s="16">
        <f>IF(OR(C87="",NOT(ISNUMBER(E87)),NOT(ISNUMBER(F87))),"",F87-E87)</f>
        <v/>
      </c>
      <c r="L87" s="9">
        <f>IF(C87="","",IF(OR(A87="",COUNTIF(BajetTable[ID item],A87)&lt;&gt;1),"Semak ID item",IF(OR(AND(E87&lt;&gt;"",NOT(ISNUMBER(E87))),AND(F87&lt;&gt;"",NOT(ISNUMBER(F87)))),"Semak amaun",IF(F87="","Isi kos disahkan",IF(G87&gt;F87,"Semak lebihan bayaran",IF(AND(ISNUMBER(J87),J87&lt;TODAY(),H87&gt;0),"Bayaran lewat","OK"))))))</f>
        <v/>
      </c>
    </row>
    <row r="88" spans="7:12" ht="30" customHeight="1">
      <c r="G88" s="16">
        <f>IF(OR(A88="",C88=""),"",SUMIF(BayaranTable[ID item],A88,BayaranTable[Amaun]))</f>
        <v/>
      </c>
      <c r="H88" s="16">
        <f>IF(OR(C88="",NOT(ISNUMBER(F88))),"",F88-N(G88))</f>
        <v/>
      </c>
      <c r="I88" s="16">
        <f>IF(OR(C88="",NOT(ISNUMBER(E88)),NOT(ISNUMBER(F88))),"",F88-E88)</f>
        <v/>
      </c>
      <c r="L88" s="9">
        <f>IF(C88="","",IF(OR(A88="",COUNTIF(BajetTable[ID item],A88)&lt;&gt;1),"Semak ID item",IF(OR(AND(E88&lt;&gt;"",NOT(ISNUMBER(E88))),AND(F88&lt;&gt;"",NOT(ISNUMBER(F88)))),"Semak amaun",IF(F88="","Isi kos disahkan",IF(G88&gt;F88,"Semak lebihan bayaran",IF(AND(ISNUMBER(J88),J88&lt;TODAY(),H88&gt;0),"Bayaran lewat","OK"))))))</f>
        <v/>
      </c>
    </row>
    <row r="89" spans="7:12" ht="30" customHeight="1">
      <c r="G89" s="16">
        <f>IF(OR(A89="",C89=""),"",SUMIF(BayaranTable[ID item],A89,BayaranTable[Amaun]))</f>
        <v/>
      </c>
      <c r="H89" s="16">
        <f>IF(OR(C89="",NOT(ISNUMBER(F89))),"",F89-N(G89))</f>
        <v/>
      </c>
      <c r="I89" s="16">
        <f>IF(OR(C89="",NOT(ISNUMBER(E89)),NOT(ISNUMBER(F89))),"",F89-E89)</f>
        <v/>
      </c>
      <c r="L89" s="9">
        <f>IF(C89="","",IF(OR(A89="",COUNTIF(BajetTable[ID item],A89)&lt;&gt;1),"Semak ID item",IF(OR(AND(E89&lt;&gt;"",NOT(ISNUMBER(E89))),AND(F89&lt;&gt;"",NOT(ISNUMBER(F89)))),"Semak amaun",IF(F89="","Isi kos disahkan",IF(G89&gt;F89,"Semak lebihan bayaran",IF(AND(ISNUMBER(J89),J89&lt;TODAY(),H89&gt;0),"Bayaran lewat","OK"))))))</f>
        <v/>
      </c>
    </row>
    <row r="90" spans="7:12" ht="30" customHeight="1">
      <c r="G90" s="16">
        <f>IF(OR(A90="",C90=""),"",SUMIF(BayaranTable[ID item],A90,BayaranTable[Amaun]))</f>
        <v/>
      </c>
      <c r="H90" s="16">
        <f>IF(OR(C90="",NOT(ISNUMBER(F90))),"",F90-N(G90))</f>
        <v/>
      </c>
      <c r="I90" s="16">
        <f>IF(OR(C90="",NOT(ISNUMBER(E90)),NOT(ISNUMBER(F90))),"",F90-E90)</f>
        <v/>
      </c>
      <c r="L90" s="9">
        <f>IF(C90="","",IF(OR(A90="",COUNTIF(BajetTable[ID item],A90)&lt;&gt;1),"Semak ID item",IF(OR(AND(E90&lt;&gt;"",NOT(ISNUMBER(E90))),AND(F90&lt;&gt;"",NOT(ISNUMBER(F90)))),"Semak amaun",IF(F90="","Isi kos disahkan",IF(G90&gt;F90,"Semak lebihan bayaran",IF(AND(ISNUMBER(J90),J90&lt;TODAY(),H90&gt;0),"Bayaran lewat","OK"))))))</f>
        <v/>
      </c>
    </row>
    <row r="91" spans="7:12" ht="30" customHeight="1">
      <c r="G91" s="16">
        <f>IF(OR(A91="",C91=""),"",SUMIF(BayaranTable[ID item],A91,BayaranTable[Amaun]))</f>
        <v/>
      </c>
      <c r="H91" s="16">
        <f>IF(OR(C91="",NOT(ISNUMBER(F91))),"",F91-N(G91))</f>
        <v/>
      </c>
      <c r="I91" s="16">
        <f>IF(OR(C91="",NOT(ISNUMBER(E91)),NOT(ISNUMBER(F91))),"",F91-E91)</f>
        <v/>
      </c>
      <c r="L91" s="9">
        <f>IF(C91="","",IF(OR(A91="",COUNTIF(BajetTable[ID item],A91)&lt;&gt;1),"Semak ID item",IF(OR(AND(E91&lt;&gt;"",NOT(ISNUMBER(E91))),AND(F91&lt;&gt;"",NOT(ISNUMBER(F91)))),"Semak amaun",IF(F91="","Isi kos disahkan",IF(G91&gt;F91,"Semak lebihan bayaran",IF(AND(ISNUMBER(J91),J91&lt;TODAY(),H91&gt;0),"Bayaran lewat","OK"))))))</f>
        <v/>
      </c>
    </row>
    <row r="92" spans="7:12" ht="30" customHeight="1">
      <c r="G92" s="16">
        <f>IF(OR(A92="",C92=""),"",SUMIF(BayaranTable[ID item],A92,BayaranTable[Amaun]))</f>
        <v/>
      </c>
      <c r="H92" s="16">
        <f>IF(OR(C92="",NOT(ISNUMBER(F92))),"",F92-N(G92))</f>
        <v/>
      </c>
      <c r="I92" s="16">
        <f>IF(OR(C92="",NOT(ISNUMBER(E92)),NOT(ISNUMBER(F92))),"",F92-E92)</f>
        <v/>
      </c>
      <c r="L92" s="9">
        <f>IF(C92="","",IF(OR(A92="",COUNTIF(BajetTable[ID item],A92)&lt;&gt;1),"Semak ID item",IF(OR(AND(E92&lt;&gt;"",NOT(ISNUMBER(E92))),AND(F92&lt;&gt;"",NOT(ISNUMBER(F92)))),"Semak amaun",IF(F92="","Isi kos disahkan",IF(G92&gt;F92,"Semak lebihan bayaran",IF(AND(ISNUMBER(J92),J92&lt;TODAY(),H92&gt;0),"Bayaran lewat","OK"))))))</f>
        <v/>
      </c>
    </row>
    <row r="93" spans="7:12" ht="30" customHeight="1">
      <c r="G93" s="16">
        <f>IF(OR(A93="",C93=""),"",SUMIF(BayaranTable[ID item],A93,BayaranTable[Amaun]))</f>
        <v/>
      </c>
      <c r="H93" s="16">
        <f>IF(OR(C93="",NOT(ISNUMBER(F93))),"",F93-N(G93))</f>
        <v/>
      </c>
      <c r="I93" s="16">
        <f>IF(OR(C93="",NOT(ISNUMBER(E93)),NOT(ISNUMBER(F93))),"",F93-E93)</f>
        <v/>
      </c>
      <c r="L93" s="9">
        <f>IF(C93="","",IF(OR(A93="",COUNTIF(BajetTable[ID item],A93)&lt;&gt;1),"Semak ID item",IF(OR(AND(E93&lt;&gt;"",NOT(ISNUMBER(E93))),AND(F93&lt;&gt;"",NOT(ISNUMBER(F93)))),"Semak amaun",IF(F93="","Isi kos disahkan",IF(G93&gt;F93,"Semak lebihan bayaran",IF(AND(ISNUMBER(J93),J93&lt;TODAY(),H93&gt;0),"Bayaran lewat","OK"))))))</f>
        <v/>
      </c>
    </row>
    <row r="94" spans="7:12" ht="30" customHeight="1">
      <c r="G94" s="16">
        <f>IF(OR(A94="",C94=""),"",SUMIF(BayaranTable[ID item],A94,BayaranTable[Amaun]))</f>
        <v/>
      </c>
      <c r="H94" s="16">
        <f>IF(OR(C94="",NOT(ISNUMBER(F94))),"",F94-N(G94))</f>
        <v/>
      </c>
      <c r="I94" s="16">
        <f>IF(OR(C94="",NOT(ISNUMBER(E94)),NOT(ISNUMBER(F94))),"",F94-E94)</f>
        <v/>
      </c>
      <c r="L94" s="9">
        <f>IF(C94="","",IF(OR(A94="",COUNTIF(BajetTable[ID item],A94)&lt;&gt;1),"Semak ID item",IF(OR(AND(E94&lt;&gt;"",NOT(ISNUMBER(E94))),AND(F94&lt;&gt;"",NOT(ISNUMBER(F94)))),"Semak amaun",IF(F94="","Isi kos disahkan",IF(G94&gt;F94,"Semak lebihan bayaran",IF(AND(ISNUMBER(J94),J94&lt;TODAY(),H94&gt;0),"Bayaran lewat","OK"))))))</f>
        <v/>
      </c>
    </row>
    <row r="95" spans="7:12" ht="30" customHeight="1">
      <c r="G95" s="16">
        <f>IF(OR(A95="",C95=""),"",SUMIF(BayaranTable[ID item],A95,BayaranTable[Amaun]))</f>
        <v/>
      </c>
      <c r="H95" s="16">
        <f>IF(OR(C95="",NOT(ISNUMBER(F95))),"",F95-N(G95))</f>
        <v/>
      </c>
      <c r="I95" s="16">
        <f>IF(OR(C95="",NOT(ISNUMBER(E95)),NOT(ISNUMBER(F95))),"",F95-E95)</f>
        <v/>
      </c>
      <c r="L95" s="9">
        <f>IF(C95="","",IF(OR(A95="",COUNTIF(BajetTable[ID item],A95)&lt;&gt;1),"Semak ID item",IF(OR(AND(E95&lt;&gt;"",NOT(ISNUMBER(E95))),AND(F95&lt;&gt;"",NOT(ISNUMBER(F95)))),"Semak amaun",IF(F95="","Isi kos disahkan",IF(G95&gt;F95,"Semak lebihan bayaran",IF(AND(ISNUMBER(J95),J95&lt;TODAY(),H95&gt;0),"Bayaran lewat","OK"))))))</f>
        <v/>
      </c>
    </row>
    <row r="96" spans="7:12" ht="30" customHeight="1">
      <c r="G96" s="16">
        <f>IF(OR(A96="",C96=""),"",SUMIF(BayaranTable[ID item],A96,BayaranTable[Amaun]))</f>
        <v/>
      </c>
      <c r="H96" s="16">
        <f>IF(OR(C96="",NOT(ISNUMBER(F96))),"",F96-N(G96))</f>
        <v/>
      </c>
      <c r="I96" s="16">
        <f>IF(OR(C96="",NOT(ISNUMBER(E96)),NOT(ISNUMBER(F96))),"",F96-E96)</f>
        <v/>
      </c>
      <c r="L96" s="9">
        <f>IF(C96="","",IF(OR(A96="",COUNTIF(BajetTable[ID item],A96)&lt;&gt;1),"Semak ID item",IF(OR(AND(E96&lt;&gt;"",NOT(ISNUMBER(E96))),AND(F96&lt;&gt;"",NOT(ISNUMBER(F96)))),"Semak amaun",IF(F96="","Isi kos disahkan",IF(G96&gt;F96,"Semak lebihan bayaran",IF(AND(ISNUMBER(J96),J96&lt;TODAY(),H96&gt;0),"Bayaran lewat","OK"))))))</f>
        <v/>
      </c>
    </row>
    <row r="97" spans="7:12" ht="30" customHeight="1">
      <c r="G97" s="16">
        <f>IF(OR(A97="",C97=""),"",SUMIF(BayaranTable[ID item],A97,BayaranTable[Amaun]))</f>
        <v/>
      </c>
      <c r="H97" s="16">
        <f>IF(OR(C97="",NOT(ISNUMBER(F97))),"",F97-N(G97))</f>
        <v/>
      </c>
      <c r="I97" s="16">
        <f>IF(OR(C97="",NOT(ISNUMBER(E97)),NOT(ISNUMBER(F97))),"",F97-E97)</f>
        <v/>
      </c>
      <c r="L97" s="9">
        <f>IF(C97="","",IF(OR(A97="",COUNTIF(BajetTable[ID item],A97)&lt;&gt;1),"Semak ID item",IF(OR(AND(E97&lt;&gt;"",NOT(ISNUMBER(E97))),AND(F97&lt;&gt;"",NOT(ISNUMBER(F97)))),"Semak amaun",IF(F97="","Isi kos disahkan",IF(G97&gt;F97,"Semak lebihan bayaran",IF(AND(ISNUMBER(J97),J97&lt;TODAY(),H97&gt;0),"Bayaran lewat","OK"))))))</f>
        <v/>
      </c>
    </row>
    <row r="98" spans="7:12" ht="30" customHeight="1">
      <c r="G98" s="16">
        <f>IF(OR(A98="",C98=""),"",SUMIF(BayaranTable[ID item],A98,BayaranTable[Amaun]))</f>
        <v/>
      </c>
      <c r="H98" s="16">
        <f>IF(OR(C98="",NOT(ISNUMBER(F98))),"",F98-N(G98))</f>
        <v/>
      </c>
      <c r="I98" s="16">
        <f>IF(OR(C98="",NOT(ISNUMBER(E98)),NOT(ISNUMBER(F98))),"",F98-E98)</f>
        <v/>
      </c>
      <c r="L98" s="9">
        <f>IF(C98="","",IF(OR(A98="",COUNTIF(BajetTable[ID item],A98)&lt;&gt;1),"Semak ID item",IF(OR(AND(E98&lt;&gt;"",NOT(ISNUMBER(E98))),AND(F98&lt;&gt;"",NOT(ISNUMBER(F98)))),"Semak amaun",IF(F98="","Isi kos disahkan",IF(G98&gt;F98,"Semak lebihan bayaran",IF(AND(ISNUMBER(J98),J98&lt;TODAY(),H98&gt;0),"Bayaran lewat","OK"))))))</f>
        <v/>
      </c>
    </row>
    <row r="99" spans="7:12" ht="30" customHeight="1">
      <c r="G99" s="16">
        <f>IF(OR(A99="",C99=""),"",SUMIF(BayaranTable[ID item],A99,BayaranTable[Amaun]))</f>
        <v/>
      </c>
      <c r="H99" s="16">
        <f>IF(OR(C99="",NOT(ISNUMBER(F99))),"",F99-N(G99))</f>
        <v/>
      </c>
      <c r="I99" s="16">
        <f>IF(OR(C99="",NOT(ISNUMBER(E99)),NOT(ISNUMBER(F99))),"",F99-E99)</f>
        <v/>
      </c>
      <c r="L99" s="9">
        <f>IF(C99="","",IF(OR(A99="",COUNTIF(BajetTable[ID item],A99)&lt;&gt;1),"Semak ID item",IF(OR(AND(E99&lt;&gt;"",NOT(ISNUMBER(E99))),AND(F99&lt;&gt;"",NOT(ISNUMBER(F99)))),"Semak amaun",IF(F99="","Isi kos disahkan",IF(G99&gt;F99,"Semak lebihan bayaran",IF(AND(ISNUMBER(J99),J99&lt;TODAY(),H99&gt;0),"Bayaran lewat","OK"))))))</f>
        <v/>
      </c>
    </row>
    <row r="100" spans="7:12" ht="30" customHeight="1">
      <c r="G100" s="16">
        <f>IF(OR(A100="",C100=""),"",SUMIF(BayaranTable[ID item],A100,BayaranTable[Amaun]))</f>
        <v/>
      </c>
      <c r="H100" s="16">
        <f>IF(OR(C100="",NOT(ISNUMBER(F100))),"",F100-N(G100))</f>
        <v/>
      </c>
      <c r="I100" s="16">
        <f>IF(OR(C100="",NOT(ISNUMBER(E100)),NOT(ISNUMBER(F100))),"",F100-E100)</f>
        <v/>
      </c>
      <c r="L100" s="9">
        <f>IF(C100="","",IF(OR(A100="",COUNTIF(BajetTable[ID item],A100)&lt;&gt;1),"Semak ID item",IF(OR(AND(E100&lt;&gt;"",NOT(ISNUMBER(E100))),AND(F100&lt;&gt;"",NOT(ISNUMBER(F100)))),"Semak amaun",IF(F100="","Isi kos disahkan",IF(G100&gt;F100,"Semak lebihan bayaran",IF(AND(ISNUMBER(J100),J100&lt;TODAY(),H100&gt;0),"Bayaran lewat","OK"))))))</f>
        <v/>
      </c>
    </row>
    <row r="101" spans="7:12" ht="30" customHeight="1">
      <c r="G101" s="16">
        <f>IF(OR(A101="",C101=""),"",SUMIF(BayaranTable[ID item],A101,BayaranTable[Amaun]))</f>
        <v/>
      </c>
      <c r="H101" s="16">
        <f>IF(OR(C101="",NOT(ISNUMBER(F101))),"",F101-N(G101))</f>
        <v/>
      </c>
      <c r="I101" s="16">
        <f>IF(OR(C101="",NOT(ISNUMBER(E101)),NOT(ISNUMBER(F101))),"",F101-E101)</f>
        <v/>
      </c>
      <c r="L101" s="9">
        <f>IF(C101="","",IF(OR(A101="",COUNTIF(BajetTable[ID item],A101)&lt;&gt;1),"Semak ID item",IF(OR(AND(E101&lt;&gt;"",NOT(ISNUMBER(E101))),AND(F101&lt;&gt;"",NOT(ISNUMBER(F101)))),"Semak amaun",IF(F101="","Isi kos disahkan",IF(G101&gt;F101,"Semak lebihan bayaran",IF(AND(ISNUMBER(J101),J101&lt;TODAY(),H101&gt;0),"Bayaran lewat","OK"))))))</f>
        <v/>
      </c>
    </row>
    <row r="102" spans="7:12" ht="30" customHeight="1">
      <c r="G102" s="16">
        <f>IF(OR(A102="",C102=""),"",SUMIF(BayaranTable[ID item],A102,BayaranTable[Amaun]))</f>
        <v/>
      </c>
      <c r="H102" s="16">
        <f>IF(OR(C102="",NOT(ISNUMBER(F102))),"",F102-N(G102))</f>
        <v/>
      </c>
      <c r="I102" s="16">
        <f>IF(OR(C102="",NOT(ISNUMBER(E102)),NOT(ISNUMBER(F102))),"",F102-E102)</f>
        <v/>
      </c>
      <c r="L102" s="9">
        <f>IF(C102="","",IF(OR(A102="",COUNTIF(BajetTable[ID item],A102)&lt;&gt;1),"Semak ID item",IF(OR(AND(E102&lt;&gt;"",NOT(ISNUMBER(E102))),AND(F102&lt;&gt;"",NOT(ISNUMBER(F102)))),"Semak amaun",IF(F102="","Isi kos disahkan",IF(G102&gt;F102,"Semak lebihan bayaran",IF(AND(ISNUMBER(J102),J102&lt;TODAY(),H102&gt;0),"Bayaran lewat","OK"))))))</f>
        <v/>
      </c>
    </row>
    <row r="103" spans="7:12" ht="30" customHeight="1">
      <c r="G103" s="16">
        <f>IF(OR(A103="",C103=""),"",SUMIF(BayaranTable[ID item],A103,BayaranTable[Amaun]))</f>
        <v/>
      </c>
      <c r="H103" s="16">
        <f>IF(OR(C103="",NOT(ISNUMBER(F103))),"",F103-N(G103))</f>
        <v/>
      </c>
      <c r="I103" s="16">
        <f>IF(OR(C103="",NOT(ISNUMBER(E103)),NOT(ISNUMBER(F103))),"",F103-E103)</f>
        <v/>
      </c>
      <c r="L103" s="9">
        <f>IF(C103="","",IF(OR(A103="",COUNTIF(BajetTable[ID item],A103)&lt;&gt;1),"Semak ID item",IF(OR(AND(E103&lt;&gt;"",NOT(ISNUMBER(E103))),AND(F103&lt;&gt;"",NOT(ISNUMBER(F103)))),"Semak amaun",IF(F103="","Isi kos disahkan",IF(G103&gt;F103,"Semak lebihan bayaran",IF(AND(ISNUMBER(J103),J103&lt;TODAY(),H103&gt;0),"Bayaran lewat","OK"))))))</f>
        <v/>
      </c>
    </row>
    <row r="104" spans="7:12" ht="30" customHeight="1">
      <c r="G104" s="16">
        <f>IF(OR(A104="",C104=""),"",SUMIF(BayaranTable[ID item],A104,BayaranTable[Amaun]))</f>
        <v/>
      </c>
      <c r="H104" s="16">
        <f>IF(OR(C104="",NOT(ISNUMBER(F104))),"",F104-N(G104))</f>
        <v/>
      </c>
      <c r="I104" s="16">
        <f>IF(OR(C104="",NOT(ISNUMBER(E104)),NOT(ISNUMBER(F104))),"",F104-E104)</f>
        <v/>
      </c>
      <c r="L104" s="9">
        <f>IF(C104="","",IF(OR(A104="",COUNTIF(BajetTable[ID item],A104)&lt;&gt;1),"Semak ID item",IF(OR(AND(E104&lt;&gt;"",NOT(ISNUMBER(E104))),AND(F104&lt;&gt;"",NOT(ISNUMBER(F104)))),"Semak amaun",IF(F104="","Isi kos disahkan",IF(G104&gt;F104,"Semak lebihan bayaran",IF(AND(ISNUMBER(J104),J104&lt;TODAY(),H104&gt;0),"Bayaran lewat","OK"))))))</f>
        <v/>
      </c>
    </row>
    <row r="105" spans="7:12" ht="30" customHeight="1">
      <c r="G105" s="16">
        <f>IF(OR(A105="",C105=""),"",SUMIF(BayaranTable[ID item],A105,BayaranTable[Amaun]))</f>
        <v/>
      </c>
      <c r="H105" s="16">
        <f>IF(OR(C105="",NOT(ISNUMBER(F105))),"",F105-N(G105))</f>
        <v/>
      </c>
      <c r="I105" s="16">
        <f>IF(OR(C105="",NOT(ISNUMBER(E105)),NOT(ISNUMBER(F105))),"",F105-E105)</f>
        <v/>
      </c>
      <c r="L105" s="9">
        <f>IF(C105="","",IF(OR(A105="",COUNTIF(BajetTable[ID item],A105)&lt;&gt;1),"Semak ID item",IF(OR(AND(E105&lt;&gt;"",NOT(ISNUMBER(E105))),AND(F105&lt;&gt;"",NOT(ISNUMBER(F105)))),"Semak amaun",IF(F105="","Isi kos disahkan",IF(G105&gt;F105,"Semak lebihan bayaran",IF(AND(ISNUMBER(J105),J105&lt;TODAY(),H105&gt;0),"Bayaran lewat","OK"))))))</f>
        <v/>
      </c>
    </row>
    <row r="106" spans="7:12" ht="30" customHeight="1">
      <c r="G106" s="16">
        <f>IF(OR(A106="",C106=""),"",SUMIF(BayaranTable[ID item],A106,BayaranTable[Amaun]))</f>
        <v/>
      </c>
      <c r="H106" s="16">
        <f>IF(OR(C106="",NOT(ISNUMBER(F106))),"",F106-N(G106))</f>
        <v/>
      </c>
      <c r="I106" s="16">
        <f>IF(OR(C106="",NOT(ISNUMBER(E106)),NOT(ISNUMBER(F106))),"",F106-E106)</f>
        <v/>
      </c>
      <c r="L106" s="9">
        <f>IF(C106="","",IF(OR(A106="",COUNTIF(BajetTable[ID item],A106)&lt;&gt;1),"Semak ID item",IF(OR(AND(E106&lt;&gt;"",NOT(ISNUMBER(E106))),AND(F106&lt;&gt;"",NOT(ISNUMBER(F106)))),"Semak amaun",IF(F106="","Isi kos disahkan",IF(G106&gt;F106,"Semak lebihan bayaran",IF(AND(ISNUMBER(J106),J106&lt;TODAY(),H106&gt;0),"Bayaran lewat","OK"))))))</f>
        <v/>
      </c>
    </row>
    <row r="107" spans="7:12" ht="30" customHeight="1">
      <c r="G107" s="16">
        <f>IF(OR(A107="",C107=""),"",SUMIF(BayaranTable[ID item],A107,BayaranTable[Amaun]))</f>
        <v/>
      </c>
      <c r="H107" s="16">
        <f>IF(OR(C107="",NOT(ISNUMBER(F107))),"",F107-N(G107))</f>
        <v/>
      </c>
      <c r="I107" s="16">
        <f>IF(OR(C107="",NOT(ISNUMBER(E107)),NOT(ISNUMBER(F107))),"",F107-E107)</f>
        <v/>
      </c>
      <c r="L107" s="9">
        <f>IF(C107="","",IF(OR(A107="",COUNTIF(BajetTable[ID item],A107)&lt;&gt;1),"Semak ID item",IF(OR(AND(E107&lt;&gt;"",NOT(ISNUMBER(E107))),AND(F107&lt;&gt;"",NOT(ISNUMBER(F107)))),"Semak amaun",IF(F107="","Isi kos disahkan",IF(G107&gt;F107,"Semak lebihan bayaran",IF(AND(ISNUMBER(J107),J107&lt;TODAY(),H107&gt;0),"Bayaran lewat","OK"))))))</f>
        <v/>
      </c>
    </row>
    <row r="108" spans="7:12" ht="30" customHeight="1">
      <c r="G108" s="16">
        <f>IF(OR(A108="",C108=""),"",SUMIF(BayaranTable[ID item],A108,BayaranTable[Amaun]))</f>
        <v/>
      </c>
      <c r="H108" s="16">
        <f>IF(OR(C108="",NOT(ISNUMBER(F108))),"",F108-N(G108))</f>
        <v/>
      </c>
      <c r="I108" s="16">
        <f>IF(OR(C108="",NOT(ISNUMBER(E108)),NOT(ISNUMBER(F108))),"",F108-E108)</f>
        <v/>
      </c>
      <c r="L108" s="9">
        <f>IF(C108="","",IF(OR(A108="",COUNTIF(BajetTable[ID item],A108)&lt;&gt;1),"Semak ID item",IF(OR(AND(E108&lt;&gt;"",NOT(ISNUMBER(E108))),AND(F108&lt;&gt;"",NOT(ISNUMBER(F108)))),"Semak amaun",IF(F108="","Isi kos disahkan",IF(G108&gt;F108,"Semak lebihan bayaran",IF(AND(ISNUMBER(J108),J108&lt;TODAY(),H108&gt;0),"Bayaran lewat","OK"))))))</f>
        <v/>
      </c>
    </row>
    <row r="109" spans="7:12" ht="30" customHeight="1">
      <c r="G109" s="16">
        <f>IF(OR(A109="",C109=""),"",SUMIF(BayaranTable[ID item],A109,BayaranTable[Amaun]))</f>
        <v/>
      </c>
      <c r="H109" s="16">
        <f>IF(OR(C109="",NOT(ISNUMBER(F109))),"",F109-N(G109))</f>
        <v/>
      </c>
      <c r="I109" s="16">
        <f>IF(OR(C109="",NOT(ISNUMBER(E109)),NOT(ISNUMBER(F109))),"",F109-E109)</f>
        <v/>
      </c>
      <c r="L109" s="9">
        <f>IF(C109="","",IF(OR(A109="",COUNTIF(BajetTable[ID item],A109)&lt;&gt;1),"Semak ID item",IF(OR(AND(E109&lt;&gt;"",NOT(ISNUMBER(E109))),AND(F109&lt;&gt;"",NOT(ISNUMBER(F109)))),"Semak amaun",IF(F109="","Isi kos disahkan",IF(G109&gt;F109,"Semak lebihan bayaran",IF(AND(ISNUMBER(J109),J109&lt;TODAY(),H109&gt;0),"Bayaran lewat","OK"))))))</f>
        <v/>
      </c>
    </row>
    <row r="110" spans="7:12" ht="30" customHeight="1">
      <c r="G110" s="16">
        <f>IF(OR(A110="",C110=""),"",SUMIF(BayaranTable[ID item],A110,BayaranTable[Amaun]))</f>
        <v/>
      </c>
      <c r="H110" s="16">
        <f>IF(OR(C110="",NOT(ISNUMBER(F110))),"",F110-N(G110))</f>
        <v/>
      </c>
      <c r="I110" s="16">
        <f>IF(OR(C110="",NOT(ISNUMBER(E110)),NOT(ISNUMBER(F110))),"",F110-E110)</f>
        <v/>
      </c>
      <c r="L110" s="9">
        <f>IF(C110="","",IF(OR(A110="",COUNTIF(BajetTable[ID item],A110)&lt;&gt;1),"Semak ID item",IF(OR(AND(E110&lt;&gt;"",NOT(ISNUMBER(E110))),AND(F110&lt;&gt;"",NOT(ISNUMBER(F110)))),"Semak amaun",IF(F110="","Isi kos disahkan",IF(G110&gt;F110,"Semak lebihan bayaran",IF(AND(ISNUMBER(J110),J110&lt;TODAY(),H110&gt;0),"Bayaran lewat","OK"))))))</f>
        <v/>
      </c>
    </row>
    <row r="111" spans="7:12" ht="30" customHeight="1">
      <c r="G111" s="16">
        <f>IF(OR(A111="",C111=""),"",SUMIF(BayaranTable[ID item],A111,BayaranTable[Amaun]))</f>
        <v/>
      </c>
      <c r="H111" s="16">
        <f>IF(OR(C111="",NOT(ISNUMBER(F111))),"",F111-N(G111))</f>
        <v/>
      </c>
      <c r="I111" s="16">
        <f>IF(OR(C111="",NOT(ISNUMBER(E111)),NOT(ISNUMBER(F111))),"",F111-E111)</f>
        <v/>
      </c>
      <c r="L111" s="9">
        <f>IF(C111="","",IF(OR(A111="",COUNTIF(BajetTable[ID item],A111)&lt;&gt;1),"Semak ID item",IF(OR(AND(E111&lt;&gt;"",NOT(ISNUMBER(E111))),AND(F111&lt;&gt;"",NOT(ISNUMBER(F111)))),"Semak amaun",IF(F111="","Isi kos disahkan",IF(G111&gt;F111,"Semak lebihan bayaran",IF(AND(ISNUMBER(J111),J111&lt;TODAY(),H111&gt;0),"Bayaran lewat","OK"))))))</f>
        <v/>
      </c>
    </row>
    <row r="112" spans="7:12" ht="30" customHeight="1">
      <c r="G112" s="16">
        <f>IF(OR(A112="",C112=""),"",SUMIF(BayaranTable[ID item],A112,BayaranTable[Amaun]))</f>
        <v/>
      </c>
      <c r="H112" s="16">
        <f>IF(OR(C112="",NOT(ISNUMBER(F112))),"",F112-N(G112))</f>
        <v/>
      </c>
      <c r="I112" s="16">
        <f>IF(OR(C112="",NOT(ISNUMBER(E112)),NOT(ISNUMBER(F112))),"",F112-E112)</f>
        <v/>
      </c>
      <c r="L112" s="9">
        <f>IF(C112="","",IF(OR(A112="",COUNTIF(BajetTable[ID item],A112)&lt;&gt;1),"Semak ID item",IF(OR(AND(E112&lt;&gt;"",NOT(ISNUMBER(E112))),AND(F112&lt;&gt;"",NOT(ISNUMBER(F112)))),"Semak amaun",IF(F112="","Isi kos disahkan",IF(G112&gt;F112,"Semak lebihan bayaran",IF(AND(ISNUMBER(J112),J112&lt;TODAY(),H112&gt;0),"Bayaran lewat","OK"))))))</f>
        <v/>
      </c>
    </row>
    <row r="113" spans="7:12" ht="30" customHeight="1">
      <c r="G113" s="16">
        <f>IF(OR(A113="",C113=""),"",SUMIF(BayaranTable[ID item],A113,BayaranTable[Amaun]))</f>
        <v/>
      </c>
      <c r="H113" s="16">
        <f>IF(OR(C113="",NOT(ISNUMBER(F113))),"",F113-N(G113))</f>
        <v/>
      </c>
      <c r="I113" s="16">
        <f>IF(OR(C113="",NOT(ISNUMBER(E113)),NOT(ISNUMBER(F113))),"",F113-E113)</f>
        <v/>
      </c>
      <c r="L113" s="9">
        <f>IF(C113="","",IF(OR(A113="",COUNTIF(BajetTable[ID item],A113)&lt;&gt;1),"Semak ID item",IF(OR(AND(E113&lt;&gt;"",NOT(ISNUMBER(E113))),AND(F113&lt;&gt;"",NOT(ISNUMBER(F113)))),"Semak amaun",IF(F113="","Isi kos disahkan",IF(G113&gt;F113,"Semak lebihan bayaran",IF(AND(ISNUMBER(J113),J113&lt;TODAY(),H113&gt;0),"Bayaran lewat","OK"))))))</f>
        <v/>
      </c>
    </row>
    <row r="114" spans="7:12" ht="30" customHeight="1">
      <c r="G114" s="16">
        <f>IF(OR(A114="",C114=""),"",SUMIF(BayaranTable[ID item],A114,BayaranTable[Amaun]))</f>
        <v/>
      </c>
      <c r="H114" s="16">
        <f>IF(OR(C114="",NOT(ISNUMBER(F114))),"",F114-N(G114))</f>
        <v/>
      </c>
      <c r="I114" s="16">
        <f>IF(OR(C114="",NOT(ISNUMBER(E114)),NOT(ISNUMBER(F114))),"",F114-E114)</f>
        <v/>
      </c>
      <c r="L114" s="9">
        <f>IF(C114="","",IF(OR(A114="",COUNTIF(BajetTable[ID item],A114)&lt;&gt;1),"Semak ID item",IF(OR(AND(E114&lt;&gt;"",NOT(ISNUMBER(E114))),AND(F114&lt;&gt;"",NOT(ISNUMBER(F114)))),"Semak amaun",IF(F114="","Isi kos disahkan",IF(G114&gt;F114,"Semak lebihan bayaran",IF(AND(ISNUMBER(J114),J114&lt;TODAY(),H114&gt;0),"Bayaran lewat","OK"))))))</f>
        <v/>
      </c>
    </row>
    <row r="115" spans="7:12" ht="30" customHeight="1">
      <c r="G115" s="16">
        <f>IF(OR(A115="",C115=""),"",SUMIF(BayaranTable[ID item],A115,BayaranTable[Amaun]))</f>
        <v/>
      </c>
      <c r="H115" s="16">
        <f>IF(OR(C115="",NOT(ISNUMBER(F115))),"",F115-N(G115))</f>
        <v/>
      </c>
      <c r="I115" s="16">
        <f>IF(OR(C115="",NOT(ISNUMBER(E115)),NOT(ISNUMBER(F115))),"",F115-E115)</f>
        <v/>
      </c>
      <c r="L115" s="9">
        <f>IF(C115="","",IF(OR(A115="",COUNTIF(BajetTable[ID item],A115)&lt;&gt;1),"Semak ID item",IF(OR(AND(E115&lt;&gt;"",NOT(ISNUMBER(E115))),AND(F115&lt;&gt;"",NOT(ISNUMBER(F115)))),"Semak amaun",IF(F115="","Isi kos disahkan",IF(G115&gt;F115,"Semak lebihan bayaran",IF(AND(ISNUMBER(J115),J115&lt;TODAY(),H115&gt;0),"Bayaran lewat","OK"))))))</f>
        <v/>
      </c>
    </row>
    <row r="116" spans="7:12" ht="30" customHeight="1">
      <c r="G116" s="16">
        <f>IF(OR(A116="",C116=""),"",SUMIF(BayaranTable[ID item],A116,BayaranTable[Amaun]))</f>
        <v/>
      </c>
      <c r="H116" s="16">
        <f>IF(OR(C116="",NOT(ISNUMBER(F116))),"",F116-N(G116))</f>
        <v/>
      </c>
      <c r="I116" s="16">
        <f>IF(OR(C116="",NOT(ISNUMBER(E116)),NOT(ISNUMBER(F116))),"",F116-E116)</f>
        <v/>
      </c>
      <c r="L116" s="9">
        <f>IF(C116="","",IF(OR(A116="",COUNTIF(BajetTable[ID item],A116)&lt;&gt;1),"Semak ID item",IF(OR(AND(E116&lt;&gt;"",NOT(ISNUMBER(E116))),AND(F116&lt;&gt;"",NOT(ISNUMBER(F116)))),"Semak amaun",IF(F116="","Isi kos disahkan",IF(G116&gt;F116,"Semak lebihan bayaran",IF(AND(ISNUMBER(J116),J116&lt;TODAY(),H116&gt;0),"Bayaran lewat","OK"))))))</f>
        <v/>
      </c>
    </row>
    <row r="117" spans="7:12" ht="30" customHeight="1">
      <c r="G117" s="16">
        <f>IF(OR(A117="",C117=""),"",SUMIF(BayaranTable[ID item],A117,BayaranTable[Amaun]))</f>
        <v/>
      </c>
      <c r="H117" s="16">
        <f>IF(OR(C117="",NOT(ISNUMBER(F117))),"",F117-N(G117))</f>
        <v/>
      </c>
      <c r="I117" s="16">
        <f>IF(OR(C117="",NOT(ISNUMBER(E117)),NOT(ISNUMBER(F117))),"",F117-E117)</f>
        <v/>
      </c>
      <c r="L117" s="9">
        <f>IF(C117="","",IF(OR(A117="",COUNTIF(BajetTable[ID item],A117)&lt;&gt;1),"Semak ID item",IF(OR(AND(E117&lt;&gt;"",NOT(ISNUMBER(E117))),AND(F117&lt;&gt;"",NOT(ISNUMBER(F117)))),"Semak amaun",IF(F117="","Isi kos disahkan",IF(G117&gt;F117,"Semak lebihan bayaran",IF(AND(ISNUMBER(J117),J117&lt;TODAY(),H117&gt;0),"Bayaran lewat","OK"))))))</f>
        <v/>
      </c>
    </row>
    <row r="118" spans="7:12" ht="30" customHeight="1">
      <c r="G118" s="16">
        <f>IF(OR(A118="",C118=""),"",SUMIF(BayaranTable[ID item],A118,BayaranTable[Amaun]))</f>
        <v/>
      </c>
      <c r="H118" s="16">
        <f>IF(OR(C118="",NOT(ISNUMBER(F118))),"",F118-N(G118))</f>
        <v/>
      </c>
      <c r="I118" s="16">
        <f>IF(OR(C118="",NOT(ISNUMBER(E118)),NOT(ISNUMBER(F118))),"",F118-E118)</f>
        <v/>
      </c>
      <c r="L118" s="9">
        <f>IF(C118="","",IF(OR(A118="",COUNTIF(BajetTable[ID item],A118)&lt;&gt;1),"Semak ID item",IF(OR(AND(E118&lt;&gt;"",NOT(ISNUMBER(E118))),AND(F118&lt;&gt;"",NOT(ISNUMBER(F118)))),"Semak amaun",IF(F118="","Isi kos disahkan",IF(G118&gt;F118,"Semak lebihan bayaran",IF(AND(ISNUMBER(J118),J118&lt;TODAY(),H118&gt;0),"Bayaran lewat","OK"))))))</f>
        <v/>
      </c>
    </row>
    <row r="119" spans="7:12" ht="30" customHeight="1">
      <c r="G119" s="16">
        <f>IF(OR(A119="",C119=""),"",SUMIF(BayaranTable[ID item],A119,BayaranTable[Amaun]))</f>
        <v/>
      </c>
      <c r="H119" s="16">
        <f>IF(OR(C119="",NOT(ISNUMBER(F119))),"",F119-N(G119))</f>
        <v/>
      </c>
      <c r="I119" s="16">
        <f>IF(OR(C119="",NOT(ISNUMBER(E119)),NOT(ISNUMBER(F119))),"",F119-E119)</f>
        <v/>
      </c>
      <c r="L119" s="9">
        <f>IF(C119="","",IF(OR(A119="",COUNTIF(BajetTable[ID item],A119)&lt;&gt;1),"Semak ID item",IF(OR(AND(E119&lt;&gt;"",NOT(ISNUMBER(E119))),AND(F119&lt;&gt;"",NOT(ISNUMBER(F119)))),"Semak amaun",IF(F119="","Isi kos disahkan",IF(G119&gt;F119,"Semak lebihan bayaran",IF(AND(ISNUMBER(J119),J119&lt;TODAY(),H119&gt;0),"Bayaran lewat","OK"))))))</f>
        <v/>
      </c>
    </row>
    <row r="120" spans="7:12" ht="30" customHeight="1">
      <c r="G120" s="16">
        <f>IF(OR(A120="",C120=""),"",SUMIF(BayaranTable[ID item],A120,BayaranTable[Amaun]))</f>
        <v/>
      </c>
      <c r="H120" s="16">
        <f>IF(OR(C120="",NOT(ISNUMBER(F120))),"",F120-N(G120))</f>
        <v/>
      </c>
      <c r="I120" s="16">
        <f>IF(OR(C120="",NOT(ISNUMBER(E120)),NOT(ISNUMBER(F120))),"",F120-E120)</f>
        <v/>
      </c>
      <c r="L120" s="9">
        <f>IF(C120="","",IF(OR(A120="",COUNTIF(BajetTable[ID item],A120)&lt;&gt;1),"Semak ID item",IF(OR(AND(E120&lt;&gt;"",NOT(ISNUMBER(E120))),AND(F120&lt;&gt;"",NOT(ISNUMBER(F120)))),"Semak amaun",IF(F120="","Isi kos disahkan",IF(G120&gt;F120,"Semak lebihan bayaran",IF(AND(ISNUMBER(J120),J120&lt;TODAY(),H120&gt;0),"Bayaran lewat","OK"))))))</f>
        <v/>
      </c>
    </row>
    <row r="121" spans="7:12" ht="30" customHeight="1">
      <c r="G121" s="16">
        <f>IF(OR(A121="",C121=""),"",SUMIF(BayaranTable[ID item],A121,BayaranTable[Amaun]))</f>
        <v/>
      </c>
      <c r="H121" s="16">
        <f>IF(OR(C121="",NOT(ISNUMBER(F121))),"",F121-N(G121))</f>
        <v/>
      </c>
      <c r="I121" s="16">
        <f>IF(OR(C121="",NOT(ISNUMBER(E121)),NOT(ISNUMBER(F121))),"",F121-E121)</f>
        <v/>
      </c>
      <c r="L121" s="9">
        <f>IF(C121="","",IF(OR(A121="",COUNTIF(BajetTable[ID item],A121)&lt;&gt;1),"Semak ID item",IF(OR(AND(E121&lt;&gt;"",NOT(ISNUMBER(E121))),AND(F121&lt;&gt;"",NOT(ISNUMBER(F121)))),"Semak amaun",IF(F121="","Isi kos disahkan",IF(G121&gt;F121,"Semak lebihan bayaran",IF(AND(ISNUMBER(J121),J121&lt;TODAY(),H121&gt;0),"Bayaran lewat","OK"))))))</f>
        <v/>
      </c>
    </row>
    <row r="122" spans="7:12" ht="30" customHeight="1">
      <c r="G122" s="16">
        <f>IF(OR(A122="",C122=""),"",SUMIF(BayaranTable[ID item],A122,BayaranTable[Amaun]))</f>
        <v/>
      </c>
      <c r="H122" s="16">
        <f>IF(OR(C122="",NOT(ISNUMBER(F122))),"",F122-N(G122))</f>
        <v/>
      </c>
      <c r="I122" s="16">
        <f>IF(OR(C122="",NOT(ISNUMBER(E122)),NOT(ISNUMBER(F122))),"",F122-E122)</f>
        <v/>
      </c>
      <c r="L122" s="9">
        <f>IF(C122="","",IF(OR(A122="",COUNTIF(BajetTable[ID item],A122)&lt;&gt;1),"Semak ID item",IF(OR(AND(E122&lt;&gt;"",NOT(ISNUMBER(E122))),AND(F122&lt;&gt;"",NOT(ISNUMBER(F122)))),"Semak amaun",IF(F122="","Isi kos disahkan",IF(G122&gt;F122,"Semak lebihan bayaran",IF(AND(ISNUMBER(J122),J122&lt;TODAY(),H122&gt;0),"Bayaran lewat","OK"))))))</f>
        <v/>
      </c>
    </row>
    <row r="123" spans="7:12" ht="30" customHeight="1">
      <c r="G123" s="16">
        <f>IF(OR(A123="",C123=""),"",SUMIF(BayaranTable[ID item],A123,BayaranTable[Amaun]))</f>
        <v/>
      </c>
      <c r="H123" s="16">
        <f>IF(OR(C123="",NOT(ISNUMBER(F123))),"",F123-N(G123))</f>
        <v/>
      </c>
      <c r="I123" s="16">
        <f>IF(OR(C123="",NOT(ISNUMBER(E123)),NOT(ISNUMBER(F123))),"",F123-E123)</f>
        <v/>
      </c>
      <c r="L123" s="9">
        <f>IF(C123="","",IF(OR(A123="",COUNTIF(BajetTable[ID item],A123)&lt;&gt;1),"Semak ID item",IF(OR(AND(E123&lt;&gt;"",NOT(ISNUMBER(E123))),AND(F123&lt;&gt;"",NOT(ISNUMBER(F123)))),"Semak amaun",IF(F123="","Isi kos disahkan",IF(G123&gt;F123,"Semak lebihan bayaran",IF(AND(ISNUMBER(J123),J123&lt;TODAY(),H123&gt;0),"Bayaran lewat","OK"))))))</f>
        <v/>
      </c>
    </row>
    <row r="124" spans="7:12" ht="30" customHeight="1">
      <c r="G124" s="16">
        <f>IF(OR(A124="",C124=""),"",SUMIF(BayaranTable[ID item],A124,BayaranTable[Amaun]))</f>
        <v/>
      </c>
      <c r="H124" s="16">
        <f>IF(OR(C124="",NOT(ISNUMBER(F124))),"",F124-N(G124))</f>
        <v/>
      </c>
      <c r="I124" s="16">
        <f>IF(OR(C124="",NOT(ISNUMBER(E124)),NOT(ISNUMBER(F124))),"",F124-E124)</f>
        <v/>
      </c>
      <c r="L124" s="9">
        <f>IF(C124="","",IF(OR(A124="",COUNTIF(BajetTable[ID item],A124)&lt;&gt;1),"Semak ID item",IF(OR(AND(E124&lt;&gt;"",NOT(ISNUMBER(E124))),AND(F124&lt;&gt;"",NOT(ISNUMBER(F124)))),"Semak amaun",IF(F124="","Isi kos disahkan",IF(G124&gt;F124,"Semak lebihan bayaran",IF(AND(ISNUMBER(J124),J124&lt;TODAY(),H124&gt;0),"Bayaran lewat","OK"))))))</f>
        <v/>
      </c>
    </row>
    <row r="125" spans="7:12" ht="30" customHeight="1">
      <c r="G125" s="16">
        <f>IF(OR(A125="",C125=""),"",SUMIF(BayaranTable[ID item],A125,BayaranTable[Amaun]))</f>
        <v/>
      </c>
      <c r="H125" s="16">
        <f>IF(OR(C125="",NOT(ISNUMBER(F125))),"",F125-N(G125))</f>
        <v/>
      </c>
      <c r="I125" s="16">
        <f>IF(OR(C125="",NOT(ISNUMBER(E125)),NOT(ISNUMBER(F125))),"",F125-E125)</f>
        <v/>
      </c>
      <c r="L125" s="9">
        <f>IF(C125="","",IF(OR(A125="",COUNTIF(BajetTable[ID item],A125)&lt;&gt;1),"Semak ID item",IF(OR(AND(E125&lt;&gt;"",NOT(ISNUMBER(E125))),AND(F125&lt;&gt;"",NOT(ISNUMBER(F125)))),"Semak amaun",IF(F125="","Isi kos disahkan",IF(G125&gt;F125,"Semak lebihan bayaran",IF(AND(ISNUMBER(J125),J125&lt;TODAY(),H125&gt;0),"Bayaran lewat","OK"))))))</f>
        <v/>
      </c>
    </row>
    <row r="126" spans="7:12" ht="30" customHeight="1">
      <c r="G126" s="16">
        <f>IF(OR(A126="",C126=""),"",SUMIF(BayaranTable[ID item],A126,BayaranTable[Amaun]))</f>
        <v/>
      </c>
      <c r="H126" s="16">
        <f>IF(OR(C126="",NOT(ISNUMBER(F126))),"",F126-N(G126))</f>
        <v/>
      </c>
      <c r="I126" s="16">
        <f>IF(OR(C126="",NOT(ISNUMBER(E126)),NOT(ISNUMBER(F126))),"",F126-E126)</f>
        <v/>
      </c>
      <c r="L126" s="9">
        <f>IF(C126="","",IF(OR(A126="",COUNTIF(BajetTable[ID item],A126)&lt;&gt;1),"Semak ID item",IF(OR(AND(E126&lt;&gt;"",NOT(ISNUMBER(E126))),AND(F126&lt;&gt;"",NOT(ISNUMBER(F126)))),"Semak amaun",IF(F126="","Isi kos disahkan",IF(G126&gt;F126,"Semak lebihan bayaran",IF(AND(ISNUMBER(J126),J126&lt;TODAY(),H126&gt;0),"Bayaran lewat","OK"))))))</f>
        <v/>
      </c>
    </row>
    <row r="127" spans="7:12" ht="30" customHeight="1">
      <c r="G127" s="16">
        <f>IF(OR(A127="",C127=""),"",SUMIF(BayaranTable[ID item],A127,BayaranTable[Amaun]))</f>
        <v/>
      </c>
      <c r="H127" s="16">
        <f>IF(OR(C127="",NOT(ISNUMBER(F127))),"",F127-N(G127))</f>
        <v/>
      </c>
      <c r="I127" s="16">
        <f>IF(OR(C127="",NOT(ISNUMBER(E127)),NOT(ISNUMBER(F127))),"",F127-E127)</f>
        <v/>
      </c>
      <c r="L127" s="9">
        <f>IF(C127="","",IF(OR(A127="",COUNTIF(BajetTable[ID item],A127)&lt;&gt;1),"Semak ID item",IF(OR(AND(E127&lt;&gt;"",NOT(ISNUMBER(E127))),AND(F127&lt;&gt;"",NOT(ISNUMBER(F127)))),"Semak amaun",IF(F127="","Isi kos disahkan",IF(G127&gt;F127,"Semak lebihan bayaran",IF(AND(ISNUMBER(J127),J127&lt;TODAY(),H127&gt;0),"Bayaran lewat","OK"))))))</f>
        <v/>
      </c>
    </row>
    <row r="128" spans="7:12" ht="30" customHeight="1">
      <c r="G128" s="16">
        <f>IF(OR(A128="",C128=""),"",SUMIF(BayaranTable[ID item],A128,BayaranTable[Amaun]))</f>
        <v/>
      </c>
      <c r="H128" s="16">
        <f>IF(OR(C128="",NOT(ISNUMBER(F128))),"",F128-N(G128))</f>
        <v/>
      </c>
      <c r="I128" s="16">
        <f>IF(OR(C128="",NOT(ISNUMBER(E128)),NOT(ISNUMBER(F128))),"",F128-E128)</f>
        <v/>
      </c>
      <c r="L128" s="9">
        <f>IF(C128="","",IF(OR(A128="",COUNTIF(BajetTable[ID item],A128)&lt;&gt;1),"Semak ID item",IF(OR(AND(E128&lt;&gt;"",NOT(ISNUMBER(E128))),AND(F128&lt;&gt;"",NOT(ISNUMBER(F128)))),"Semak amaun",IF(F128="","Isi kos disahkan",IF(G128&gt;F128,"Semak lebihan bayaran",IF(AND(ISNUMBER(J128),J128&lt;TODAY(),H128&gt;0),"Bayaran lewat","OK"))))))</f>
        <v/>
      </c>
    </row>
    <row r="129" spans="7:12" ht="30" customHeight="1">
      <c r="G129" s="16">
        <f>IF(OR(A129="",C129=""),"",SUMIF(BayaranTable[ID item],A129,BayaranTable[Amaun]))</f>
        <v/>
      </c>
      <c r="H129" s="16">
        <f>IF(OR(C129="",NOT(ISNUMBER(F129))),"",F129-N(G129))</f>
        <v/>
      </c>
      <c r="I129" s="16">
        <f>IF(OR(C129="",NOT(ISNUMBER(E129)),NOT(ISNUMBER(F129))),"",F129-E129)</f>
        <v/>
      </c>
      <c r="L129" s="9">
        <f>IF(C129="","",IF(OR(A129="",COUNTIF(BajetTable[ID item],A129)&lt;&gt;1),"Semak ID item",IF(OR(AND(E129&lt;&gt;"",NOT(ISNUMBER(E129))),AND(F129&lt;&gt;"",NOT(ISNUMBER(F129)))),"Semak amaun",IF(F129="","Isi kos disahkan",IF(G129&gt;F129,"Semak lebihan bayaran",IF(AND(ISNUMBER(J129),J129&lt;TODAY(),H129&gt;0),"Bayaran lewat","OK"))))))</f>
        <v/>
      </c>
    </row>
    <row r="130" spans="7:12" ht="30" customHeight="1">
      <c r="G130" s="16">
        <f>IF(OR(A130="",C130=""),"",SUMIF(BayaranTable[ID item],A130,BayaranTable[Amaun]))</f>
        <v/>
      </c>
      <c r="H130" s="16">
        <f>IF(OR(C130="",NOT(ISNUMBER(F130))),"",F130-N(G130))</f>
        <v/>
      </c>
      <c r="I130" s="16">
        <f>IF(OR(C130="",NOT(ISNUMBER(E130)),NOT(ISNUMBER(F130))),"",F130-E130)</f>
        <v/>
      </c>
      <c r="L130" s="9">
        <f>IF(C130="","",IF(OR(A130="",COUNTIF(BajetTable[ID item],A130)&lt;&gt;1),"Semak ID item",IF(OR(AND(E130&lt;&gt;"",NOT(ISNUMBER(E130))),AND(F130&lt;&gt;"",NOT(ISNUMBER(F130)))),"Semak amaun",IF(F130="","Isi kos disahkan",IF(G130&gt;F130,"Semak lebihan bayaran",IF(AND(ISNUMBER(J130),J130&lt;TODAY(),H130&gt;0),"Bayaran lewat","OK"))))))</f>
        <v/>
      </c>
    </row>
    <row r="131" spans="7:12" ht="30" customHeight="1">
      <c r="G131" s="16">
        <f>IF(OR(A131="",C131=""),"",SUMIF(BayaranTable[ID item],A131,BayaranTable[Amaun]))</f>
        <v/>
      </c>
      <c r="H131" s="16">
        <f>IF(OR(C131="",NOT(ISNUMBER(F131))),"",F131-N(G131))</f>
        <v/>
      </c>
      <c r="I131" s="16">
        <f>IF(OR(C131="",NOT(ISNUMBER(E131)),NOT(ISNUMBER(F131))),"",F131-E131)</f>
        <v/>
      </c>
      <c r="L131" s="9">
        <f>IF(C131="","",IF(OR(A131="",COUNTIF(BajetTable[ID item],A131)&lt;&gt;1),"Semak ID item",IF(OR(AND(E131&lt;&gt;"",NOT(ISNUMBER(E131))),AND(F131&lt;&gt;"",NOT(ISNUMBER(F131)))),"Semak amaun",IF(F131="","Isi kos disahkan",IF(G131&gt;F131,"Semak lebihan bayaran",IF(AND(ISNUMBER(J131),J131&lt;TODAY(),H131&gt;0),"Bayaran lewat","OK"))))))</f>
        <v/>
      </c>
    </row>
    <row r="132" spans="7:12" ht="30" customHeight="1">
      <c r="G132" s="16">
        <f>IF(OR(A132="",C132=""),"",SUMIF(BayaranTable[ID item],A132,BayaranTable[Amaun]))</f>
        <v/>
      </c>
      <c r="H132" s="16">
        <f>IF(OR(C132="",NOT(ISNUMBER(F132))),"",F132-N(G132))</f>
        <v/>
      </c>
      <c r="I132" s="16">
        <f>IF(OR(C132="",NOT(ISNUMBER(E132)),NOT(ISNUMBER(F132))),"",F132-E132)</f>
        <v/>
      </c>
      <c r="L132" s="9">
        <f>IF(C132="","",IF(OR(A132="",COUNTIF(BajetTable[ID item],A132)&lt;&gt;1),"Semak ID item",IF(OR(AND(E132&lt;&gt;"",NOT(ISNUMBER(E132))),AND(F132&lt;&gt;"",NOT(ISNUMBER(F132)))),"Semak amaun",IF(F132="","Isi kos disahkan",IF(G132&gt;F132,"Semak lebihan bayaran",IF(AND(ISNUMBER(J132),J132&lt;TODAY(),H132&gt;0),"Bayaran lewat","OK"))))))</f>
        <v/>
      </c>
    </row>
    <row r="133" spans="7:12" ht="30" customHeight="1">
      <c r="G133" s="16">
        <f>IF(OR(A133="",C133=""),"",SUMIF(BayaranTable[ID item],A133,BayaranTable[Amaun]))</f>
        <v/>
      </c>
      <c r="H133" s="16">
        <f>IF(OR(C133="",NOT(ISNUMBER(F133))),"",F133-N(G133))</f>
        <v/>
      </c>
      <c r="I133" s="16">
        <f>IF(OR(C133="",NOT(ISNUMBER(E133)),NOT(ISNUMBER(F133))),"",F133-E133)</f>
        <v/>
      </c>
      <c r="L133" s="9">
        <f>IF(C133="","",IF(OR(A133="",COUNTIF(BajetTable[ID item],A133)&lt;&gt;1),"Semak ID item",IF(OR(AND(E133&lt;&gt;"",NOT(ISNUMBER(E133))),AND(F133&lt;&gt;"",NOT(ISNUMBER(F133)))),"Semak amaun",IF(F133="","Isi kos disahkan",IF(G133&gt;F133,"Semak lebihan bayaran",IF(AND(ISNUMBER(J133),J133&lt;TODAY(),H133&gt;0),"Bayaran lewat","OK"))))))</f>
        <v/>
      </c>
    </row>
    <row r="134" spans="7:12" ht="30" customHeight="1">
      <c r="G134" s="16">
        <f>IF(OR(A134="",C134=""),"",SUMIF(BayaranTable[ID item],A134,BayaranTable[Amaun]))</f>
        <v/>
      </c>
      <c r="H134" s="16">
        <f>IF(OR(C134="",NOT(ISNUMBER(F134))),"",F134-N(G134))</f>
        <v/>
      </c>
      <c r="I134" s="16">
        <f>IF(OR(C134="",NOT(ISNUMBER(E134)),NOT(ISNUMBER(F134))),"",F134-E134)</f>
        <v/>
      </c>
      <c r="L134" s="9">
        <f>IF(C134="","",IF(OR(A134="",COUNTIF(BajetTable[ID item],A134)&lt;&gt;1),"Semak ID item",IF(OR(AND(E134&lt;&gt;"",NOT(ISNUMBER(E134))),AND(F134&lt;&gt;"",NOT(ISNUMBER(F134)))),"Semak amaun",IF(F134="","Isi kos disahkan",IF(G134&gt;F134,"Semak lebihan bayaran",IF(AND(ISNUMBER(J134),J134&lt;TODAY(),H134&gt;0),"Bayaran lewat","OK"))))))</f>
        <v/>
      </c>
    </row>
    <row r="135" spans="7:12" ht="30" customHeight="1">
      <c r="G135" s="16">
        <f>IF(OR(A135="",C135=""),"",SUMIF(BayaranTable[ID item],A135,BayaranTable[Amaun]))</f>
        <v/>
      </c>
      <c r="H135" s="16">
        <f>IF(OR(C135="",NOT(ISNUMBER(F135))),"",F135-N(G135))</f>
        <v/>
      </c>
      <c r="I135" s="16">
        <f>IF(OR(C135="",NOT(ISNUMBER(E135)),NOT(ISNUMBER(F135))),"",F135-E135)</f>
        <v/>
      </c>
      <c r="L135" s="9">
        <f>IF(C135="","",IF(OR(A135="",COUNTIF(BajetTable[ID item],A135)&lt;&gt;1),"Semak ID item",IF(OR(AND(E135&lt;&gt;"",NOT(ISNUMBER(E135))),AND(F135&lt;&gt;"",NOT(ISNUMBER(F135)))),"Semak amaun",IF(F135="","Isi kos disahkan",IF(G135&gt;F135,"Semak lebihan bayaran",IF(AND(ISNUMBER(J135),J135&lt;TODAY(),H135&gt;0),"Bayaran lewat","OK"))))))</f>
        <v/>
      </c>
    </row>
    <row r="136" spans="7:12" ht="30" customHeight="1">
      <c r="G136" s="16">
        <f>IF(OR(A136="",C136=""),"",SUMIF(BayaranTable[ID item],A136,BayaranTable[Amaun]))</f>
        <v/>
      </c>
      <c r="H136" s="16">
        <f>IF(OR(C136="",NOT(ISNUMBER(F136))),"",F136-N(G136))</f>
        <v/>
      </c>
      <c r="I136" s="16">
        <f>IF(OR(C136="",NOT(ISNUMBER(E136)),NOT(ISNUMBER(F136))),"",F136-E136)</f>
        <v/>
      </c>
      <c r="L136" s="9">
        <f>IF(C136="","",IF(OR(A136="",COUNTIF(BajetTable[ID item],A136)&lt;&gt;1),"Semak ID item",IF(OR(AND(E136&lt;&gt;"",NOT(ISNUMBER(E136))),AND(F136&lt;&gt;"",NOT(ISNUMBER(F136)))),"Semak amaun",IF(F136="","Isi kos disahkan",IF(G136&gt;F136,"Semak lebihan bayaran",IF(AND(ISNUMBER(J136),J136&lt;TODAY(),H136&gt;0),"Bayaran lewat","OK"))))))</f>
        <v/>
      </c>
    </row>
    <row r="137" spans="7:12" ht="30" customHeight="1">
      <c r="G137" s="16">
        <f>IF(OR(A137="",C137=""),"",SUMIF(BayaranTable[ID item],A137,BayaranTable[Amaun]))</f>
        <v/>
      </c>
      <c r="H137" s="16">
        <f>IF(OR(C137="",NOT(ISNUMBER(F137))),"",F137-N(G137))</f>
        <v/>
      </c>
      <c r="I137" s="16">
        <f>IF(OR(C137="",NOT(ISNUMBER(E137)),NOT(ISNUMBER(F137))),"",F137-E137)</f>
        <v/>
      </c>
      <c r="L137" s="9">
        <f>IF(C137="","",IF(OR(A137="",COUNTIF(BajetTable[ID item],A137)&lt;&gt;1),"Semak ID item",IF(OR(AND(E137&lt;&gt;"",NOT(ISNUMBER(E137))),AND(F137&lt;&gt;"",NOT(ISNUMBER(F137)))),"Semak amaun",IF(F137="","Isi kos disahkan",IF(G137&gt;F137,"Semak lebihan bayaran",IF(AND(ISNUMBER(J137),J137&lt;TODAY(),H137&gt;0),"Bayaran lewat","OK"))))))</f>
        <v/>
      </c>
    </row>
    <row r="138" spans="7:12" ht="30" customHeight="1">
      <c r="G138" s="16">
        <f>IF(OR(A138="",C138=""),"",SUMIF(BayaranTable[ID item],A138,BayaranTable[Amaun]))</f>
        <v/>
      </c>
      <c r="H138" s="16">
        <f>IF(OR(C138="",NOT(ISNUMBER(F138))),"",F138-N(G138))</f>
        <v/>
      </c>
      <c r="I138" s="16">
        <f>IF(OR(C138="",NOT(ISNUMBER(E138)),NOT(ISNUMBER(F138))),"",F138-E138)</f>
        <v/>
      </c>
      <c r="L138" s="9">
        <f>IF(C138="","",IF(OR(A138="",COUNTIF(BajetTable[ID item],A138)&lt;&gt;1),"Semak ID item",IF(OR(AND(E138&lt;&gt;"",NOT(ISNUMBER(E138))),AND(F138&lt;&gt;"",NOT(ISNUMBER(F138)))),"Semak amaun",IF(F138="","Isi kos disahkan",IF(G138&gt;F138,"Semak lebihan bayaran",IF(AND(ISNUMBER(J138),J138&lt;TODAY(),H138&gt;0),"Bayaran lewat","OK"))))))</f>
        <v/>
      </c>
    </row>
    <row r="139" spans="7:12" ht="30" customHeight="1">
      <c r="G139" s="16">
        <f>IF(OR(A139="",C139=""),"",SUMIF(BayaranTable[ID item],A139,BayaranTable[Amaun]))</f>
        <v/>
      </c>
      <c r="H139" s="16">
        <f>IF(OR(C139="",NOT(ISNUMBER(F139))),"",F139-N(G139))</f>
        <v/>
      </c>
      <c r="I139" s="16">
        <f>IF(OR(C139="",NOT(ISNUMBER(E139)),NOT(ISNUMBER(F139))),"",F139-E139)</f>
        <v/>
      </c>
      <c r="L139" s="9">
        <f>IF(C139="","",IF(OR(A139="",COUNTIF(BajetTable[ID item],A139)&lt;&gt;1),"Semak ID item",IF(OR(AND(E139&lt;&gt;"",NOT(ISNUMBER(E139))),AND(F139&lt;&gt;"",NOT(ISNUMBER(F139)))),"Semak amaun",IF(F139="","Isi kos disahkan",IF(G139&gt;F139,"Semak lebihan bayaran",IF(AND(ISNUMBER(J139),J139&lt;TODAY(),H139&gt;0),"Bayaran lewat","OK"))))))</f>
        <v/>
      </c>
    </row>
    <row r="140" spans="7:12" ht="30" customHeight="1">
      <c r="G140" s="16">
        <f>IF(OR(A140="",C140=""),"",SUMIF(BayaranTable[ID item],A140,BayaranTable[Amaun]))</f>
        <v/>
      </c>
      <c r="H140" s="16">
        <f>IF(OR(C140="",NOT(ISNUMBER(F140))),"",F140-N(G140))</f>
        <v/>
      </c>
      <c r="I140" s="16">
        <f>IF(OR(C140="",NOT(ISNUMBER(E140)),NOT(ISNUMBER(F140))),"",F140-E140)</f>
        <v/>
      </c>
      <c r="L140" s="9">
        <f>IF(C140="","",IF(OR(A140="",COUNTIF(BajetTable[ID item],A140)&lt;&gt;1),"Semak ID item",IF(OR(AND(E140&lt;&gt;"",NOT(ISNUMBER(E140))),AND(F140&lt;&gt;"",NOT(ISNUMBER(F140)))),"Semak amaun",IF(F140="","Isi kos disahkan",IF(G140&gt;F140,"Semak lebihan bayaran",IF(AND(ISNUMBER(J140),J140&lt;TODAY(),H140&gt;0),"Bayaran lewat","OK"))))))</f>
        <v/>
      </c>
    </row>
    <row r="141" spans="7:12" ht="30" customHeight="1">
      <c r="G141" s="16">
        <f>IF(OR(A141="",C141=""),"",SUMIF(BayaranTable[ID item],A141,BayaranTable[Amaun]))</f>
        <v/>
      </c>
      <c r="H141" s="16">
        <f>IF(OR(C141="",NOT(ISNUMBER(F141))),"",F141-N(G141))</f>
        <v/>
      </c>
      <c r="I141" s="16">
        <f>IF(OR(C141="",NOT(ISNUMBER(E141)),NOT(ISNUMBER(F141))),"",F141-E141)</f>
        <v/>
      </c>
      <c r="L141" s="9">
        <f>IF(C141="","",IF(OR(A141="",COUNTIF(BajetTable[ID item],A141)&lt;&gt;1),"Semak ID item",IF(OR(AND(E141&lt;&gt;"",NOT(ISNUMBER(E141))),AND(F141&lt;&gt;"",NOT(ISNUMBER(F141)))),"Semak amaun",IF(F141="","Isi kos disahkan",IF(G141&gt;F141,"Semak lebihan bayaran",IF(AND(ISNUMBER(J141),J141&lt;TODAY(),H141&gt;0),"Bayaran lewat","OK"))))))</f>
        <v/>
      </c>
    </row>
    <row r="142" spans="7:12" ht="30" customHeight="1">
      <c r="G142" s="16">
        <f>IF(OR(A142="",C142=""),"",SUMIF(BayaranTable[ID item],A142,BayaranTable[Amaun]))</f>
        <v/>
      </c>
      <c r="H142" s="16">
        <f>IF(OR(C142="",NOT(ISNUMBER(F142))),"",F142-N(G142))</f>
        <v/>
      </c>
      <c r="I142" s="16">
        <f>IF(OR(C142="",NOT(ISNUMBER(E142)),NOT(ISNUMBER(F142))),"",F142-E142)</f>
        <v/>
      </c>
      <c r="L142" s="9">
        <f>IF(C142="","",IF(OR(A142="",COUNTIF(BajetTable[ID item],A142)&lt;&gt;1),"Semak ID item",IF(OR(AND(E142&lt;&gt;"",NOT(ISNUMBER(E142))),AND(F142&lt;&gt;"",NOT(ISNUMBER(F142)))),"Semak amaun",IF(F142="","Isi kos disahkan",IF(G142&gt;F142,"Semak lebihan bayaran",IF(AND(ISNUMBER(J142),J142&lt;TODAY(),H142&gt;0),"Bayaran lewat","OK"))))))</f>
        <v/>
      </c>
    </row>
    <row r="143" spans="7:12" ht="30" customHeight="1">
      <c r="G143" s="16">
        <f>IF(OR(A143="",C143=""),"",SUMIF(BayaranTable[ID item],A143,BayaranTable[Amaun]))</f>
        <v/>
      </c>
      <c r="H143" s="16">
        <f>IF(OR(C143="",NOT(ISNUMBER(F143))),"",F143-N(G143))</f>
        <v/>
      </c>
      <c r="I143" s="16">
        <f>IF(OR(C143="",NOT(ISNUMBER(E143)),NOT(ISNUMBER(F143))),"",F143-E143)</f>
        <v/>
      </c>
      <c r="L143" s="9">
        <f>IF(C143="","",IF(OR(A143="",COUNTIF(BajetTable[ID item],A143)&lt;&gt;1),"Semak ID item",IF(OR(AND(E143&lt;&gt;"",NOT(ISNUMBER(E143))),AND(F143&lt;&gt;"",NOT(ISNUMBER(F143)))),"Semak amaun",IF(F143="","Isi kos disahkan",IF(G143&gt;F143,"Semak lebihan bayaran",IF(AND(ISNUMBER(J143),J143&lt;TODAY(),H143&gt;0),"Bayaran lewat","OK"))))))</f>
        <v/>
      </c>
    </row>
    <row r="144" spans="7:12" ht="30" customHeight="1">
      <c r="G144" s="16">
        <f>IF(OR(A144="",C144=""),"",SUMIF(BayaranTable[ID item],A144,BayaranTable[Amaun]))</f>
        <v/>
      </c>
      <c r="H144" s="16">
        <f>IF(OR(C144="",NOT(ISNUMBER(F144))),"",F144-N(G144))</f>
        <v/>
      </c>
      <c r="I144" s="16">
        <f>IF(OR(C144="",NOT(ISNUMBER(E144)),NOT(ISNUMBER(F144))),"",F144-E144)</f>
        <v/>
      </c>
      <c r="L144" s="9">
        <f>IF(C144="","",IF(OR(A144="",COUNTIF(BajetTable[ID item],A144)&lt;&gt;1),"Semak ID item",IF(OR(AND(E144&lt;&gt;"",NOT(ISNUMBER(E144))),AND(F144&lt;&gt;"",NOT(ISNUMBER(F144)))),"Semak amaun",IF(F144="","Isi kos disahkan",IF(G144&gt;F144,"Semak lebihan bayaran",IF(AND(ISNUMBER(J144),J144&lt;TODAY(),H144&gt;0),"Bayaran lewat","OK"))))))</f>
        <v/>
      </c>
    </row>
    <row r="145" spans="7:12" ht="30" customHeight="1">
      <c r="G145" s="16">
        <f>IF(OR(A145="",C145=""),"",SUMIF(BayaranTable[ID item],A145,BayaranTable[Amaun]))</f>
        <v/>
      </c>
      <c r="H145" s="16">
        <f>IF(OR(C145="",NOT(ISNUMBER(F145))),"",F145-N(G145))</f>
        <v/>
      </c>
      <c r="I145" s="16">
        <f>IF(OR(C145="",NOT(ISNUMBER(E145)),NOT(ISNUMBER(F145))),"",F145-E145)</f>
        <v/>
      </c>
      <c r="L145" s="9">
        <f>IF(C145="","",IF(OR(A145="",COUNTIF(BajetTable[ID item],A145)&lt;&gt;1),"Semak ID item",IF(OR(AND(E145&lt;&gt;"",NOT(ISNUMBER(E145))),AND(F145&lt;&gt;"",NOT(ISNUMBER(F145)))),"Semak amaun",IF(F145="","Isi kos disahkan",IF(G145&gt;F145,"Semak lebihan bayaran",IF(AND(ISNUMBER(J145),J145&lt;TODAY(),H145&gt;0),"Bayaran lewat","OK"))))))</f>
        <v/>
      </c>
    </row>
    <row r="146" spans="7:12" ht="30" customHeight="1">
      <c r="G146" s="16">
        <f>IF(OR(A146="",C146=""),"",SUMIF(BayaranTable[ID item],A146,BayaranTable[Amaun]))</f>
        <v/>
      </c>
      <c r="H146" s="16">
        <f>IF(OR(C146="",NOT(ISNUMBER(F146))),"",F146-N(G146))</f>
        <v/>
      </c>
      <c r="I146" s="16">
        <f>IF(OR(C146="",NOT(ISNUMBER(E146)),NOT(ISNUMBER(F146))),"",F146-E146)</f>
        <v/>
      </c>
      <c r="L146" s="9">
        <f>IF(C146="","",IF(OR(A146="",COUNTIF(BajetTable[ID item],A146)&lt;&gt;1),"Semak ID item",IF(OR(AND(E146&lt;&gt;"",NOT(ISNUMBER(E146))),AND(F146&lt;&gt;"",NOT(ISNUMBER(F146)))),"Semak amaun",IF(F146="","Isi kos disahkan",IF(G146&gt;F146,"Semak lebihan bayaran",IF(AND(ISNUMBER(J146),J146&lt;TODAY(),H146&gt;0),"Bayaran lewat","OK"))))))</f>
        <v/>
      </c>
    </row>
    <row r="147" spans="7:12" ht="30" customHeight="1">
      <c r="G147" s="16">
        <f>IF(OR(A147="",C147=""),"",SUMIF(BayaranTable[ID item],A147,BayaranTable[Amaun]))</f>
        <v/>
      </c>
      <c r="H147" s="16">
        <f>IF(OR(C147="",NOT(ISNUMBER(F147))),"",F147-N(G147))</f>
        <v/>
      </c>
      <c r="I147" s="16">
        <f>IF(OR(C147="",NOT(ISNUMBER(E147)),NOT(ISNUMBER(F147))),"",F147-E147)</f>
        <v/>
      </c>
      <c r="L147" s="9">
        <f>IF(C147="","",IF(OR(A147="",COUNTIF(BajetTable[ID item],A147)&lt;&gt;1),"Semak ID item",IF(OR(AND(E147&lt;&gt;"",NOT(ISNUMBER(E147))),AND(F147&lt;&gt;"",NOT(ISNUMBER(F147)))),"Semak amaun",IF(F147="","Isi kos disahkan",IF(G147&gt;F147,"Semak lebihan bayaran",IF(AND(ISNUMBER(J147),J147&lt;TODAY(),H147&gt;0),"Bayaran lewat","OK"))))))</f>
        <v/>
      </c>
    </row>
    <row r="148" spans="7:12" ht="30" customHeight="1">
      <c r="G148" s="16">
        <f>IF(OR(A148="",C148=""),"",SUMIF(BayaranTable[ID item],A148,BayaranTable[Amaun]))</f>
        <v/>
      </c>
      <c r="H148" s="16">
        <f>IF(OR(C148="",NOT(ISNUMBER(F148))),"",F148-N(G148))</f>
        <v/>
      </c>
      <c r="I148" s="16">
        <f>IF(OR(C148="",NOT(ISNUMBER(E148)),NOT(ISNUMBER(F148))),"",F148-E148)</f>
        <v/>
      </c>
      <c r="L148" s="9">
        <f>IF(C148="","",IF(OR(A148="",COUNTIF(BajetTable[ID item],A148)&lt;&gt;1),"Semak ID item",IF(OR(AND(E148&lt;&gt;"",NOT(ISNUMBER(E148))),AND(F148&lt;&gt;"",NOT(ISNUMBER(F148)))),"Semak amaun",IF(F148="","Isi kos disahkan",IF(G148&gt;F148,"Semak lebihan bayaran",IF(AND(ISNUMBER(J148),J148&lt;TODAY(),H148&gt;0),"Bayaran lewat","OK"))))))</f>
        <v/>
      </c>
    </row>
    <row r="149" spans="7:12" ht="30" customHeight="1">
      <c r="G149" s="16">
        <f>IF(OR(A149="",C149=""),"",SUMIF(BayaranTable[ID item],A149,BayaranTable[Amaun]))</f>
        <v/>
      </c>
      <c r="H149" s="16">
        <f>IF(OR(C149="",NOT(ISNUMBER(F149))),"",F149-N(G149))</f>
        <v/>
      </c>
      <c r="I149" s="16">
        <f>IF(OR(C149="",NOT(ISNUMBER(E149)),NOT(ISNUMBER(F149))),"",F149-E149)</f>
        <v/>
      </c>
      <c r="L149" s="9">
        <f>IF(C149="","",IF(OR(A149="",COUNTIF(BajetTable[ID item],A149)&lt;&gt;1),"Semak ID item",IF(OR(AND(E149&lt;&gt;"",NOT(ISNUMBER(E149))),AND(F149&lt;&gt;"",NOT(ISNUMBER(F149)))),"Semak amaun",IF(F149="","Isi kos disahkan",IF(G149&gt;F149,"Semak lebihan bayaran",IF(AND(ISNUMBER(J149),J149&lt;TODAY(),H149&gt;0),"Bayaran lewat","OK"))))))</f>
        <v/>
      </c>
    </row>
    <row r="150" spans="7:12" ht="30" customHeight="1">
      <c r="G150" s="16">
        <f>IF(OR(A150="",C150=""),"",SUMIF(BayaranTable[ID item],A150,BayaranTable[Amaun]))</f>
        <v/>
      </c>
      <c r="H150" s="16">
        <f>IF(OR(C150="",NOT(ISNUMBER(F150))),"",F150-N(G150))</f>
        <v/>
      </c>
      <c r="I150" s="16">
        <f>IF(OR(C150="",NOT(ISNUMBER(E150)),NOT(ISNUMBER(F150))),"",F150-E150)</f>
        <v/>
      </c>
      <c r="L150" s="9">
        <f>IF(C150="","",IF(OR(A150="",COUNTIF(BajetTable[ID item],A150)&lt;&gt;1),"Semak ID item",IF(OR(AND(E150&lt;&gt;"",NOT(ISNUMBER(E150))),AND(F150&lt;&gt;"",NOT(ISNUMBER(F150)))),"Semak amaun",IF(F150="","Isi kos disahkan",IF(G150&gt;F150,"Semak lebihan bayaran",IF(AND(ISNUMBER(J150),J150&lt;TODAY(),H150&gt;0),"Bayaran lewat","OK"))))))</f>
        <v/>
      </c>
    </row>
    <row r="151" spans="7:12" ht="30" customHeight="1">
      <c r="G151" s="16">
        <f>IF(OR(A151="",C151=""),"",SUMIF(BayaranTable[ID item],A151,BayaranTable[Amaun]))</f>
        <v/>
      </c>
      <c r="H151" s="16">
        <f>IF(OR(C151="",NOT(ISNUMBER(F151))),"",F151-N(G151))</f>
        <v/>
      </c>
      <c r="I151" s="16">
        <f>IF(OR(C151="",NOT(ISNUMBER(E151)),NOT(ISNUMBER(F151))),"",F151-E151)</f>
        <v/>
      </c>
      <c r="L151" s="9">
        <f>IF(C151="","",IF(OR(A151="",COUNTIF(BajetTable[ID item],A151)&lt;&gt;1),"Semak ID item",IF(OR(AND(E151&lt;&gt;"",NOT(ISNUMBER(E151))),AND(F151&lt;&gt;"",NOT(ISNUMBER(F151)))),"Semak amaun",IF(F151="","Isi kos disahkan",IF(G151&gt;F151,"Semak lebihan bayaran",IF(AND(ISNUMBER(J151),J151&lt;TODAY(),H151&gt;0),"Bayaran lewat","OK"))))))</f>
        <v/>
      </c>
    </row>
    <row r="152" spans="7:12" ht="30" customHeight="1">
      <c r="G152" s="16">
        <f>IF(OR(A152="",C152=""),"",SUMIF(BayaranTable[ID item],A152,BayaranTable[Amaun]))</f>
        <v/>
      </c>
      <c r="H152" s="16">
        <f>IF(OR(C152="",NOT(ISNUMBER(F152))),"",F152-N(G152))</f>
        <v/>
      </c>
      <c r="I152" s="16">
        <f>IF(OR(C152="",NOT(ISNUMBER(E152)),NOT(ISNUMBER(F152))),"",F152-E152)</f>
        <v/>
      </c>
      <c r="L152" s="9">
        <f>IF(C152="","",IF(OR(A152="",COUNTIF(BajetTable[ID item],A152)&lt;&gt;1),"Semak ID item",IF(OR(AND(E152&lt;&gt;"",NOT(ISNUMBER(E152))),AND(F152&lt;&gt;"",NOT(ISNUMBER(F152)))),"Semak amaun",IF(F152="","Isi kos disahkan",IF(G152&gt;F152,"Semak lebihan bayaran",IF(AND(ISNUMBER(J152),J152&lt;TODAY(),H152&gt;0),"Bayaran lewat","OK"))))))</f>
        <v/>
      </c>
    </row>
    <row r="153" spans="7:12" ht="30" customHeight="1">
      <c r="G153" s="16">
        <f>IF(OR(A153="",C153=""),"",SUMIF(BayaranTable[ID item],A153,BayaranTable[Amaun]))</f>
        <v/>
      </c>
      <c r="H153" s="16">
        <f>IF(OR(C153="",NOT(ISNUMBER(F153))),"",F153-N(G153))</f>
        <v/>
      </c>
      <c r="I153" s="16">
        <f>IF(OR(C153="",NOT(ISNUMBER(E153)),NOT(ISNUMBER(F153))),"",F153-E153)</f>
        <v/>
      </c>
      <c r="L153" s="9">
        <f>IF(C153="","",IF(OR(A153="",COUNTIF(BajetTable[ID item],A153)&lt;&gt;1),"Semak ID item",IF(OR(AND(E153&lt;&gt;"",NOT(ISNUMBER(E153))),AND(F153&lt;&gt;"",NOT(ISNUMBER(F153)))),"Semak amaun",IF(F153="","Isi kos disahkan",IF(G153&gt;F153,"Semak lebihan bayaran",IF(AND(ISNUMBER(J153),J153&lt;TODAY(),H153&gt;0),"Bayaran lewat","OK"))))))</f>
        <v/>
      </c>
    </row>
    <row r="154" spans="7:12" ht="30" customHeight="1">
      <c r="G154" s="16">
        <f>IF(OR(A154="",C154=""),"",SUMIF(BayaranTable[ID item],A154,BayaranTable[Amaun]))</f>
        <v/>
      </c>
      <c r="H154" s="16">
        <f>IF(OR(C154="",NOT(ISNUMBER(F154))),"",F154-N(G154))</f>
        <v/>
      </c>
      <c r="I154" s="16">
        <f>IF(OR(C154="",NOT(ISNUMBER(E154)),NOT(ISNUMBER(F154))),"",F154-E154)</f>
        <v/>
      </c>
      <c r="L154" s="9">
        <f>IF(C154="","",IF(OR(A154="",COUNTIF(BajetTable[ID item],A154)&lt;&gt;1),"Semak ID item",IF(OR(AND(E154&lt;&gt;"",NOT(ISNUMBER(E154))),AND(F154&lt;&gt;"",NOT(ISNUMBER(F154)))),"Semak amaun",IF(F154="","Isi kos disahkan",IF(G154&gt;F154,"Semak lebihan bayaran",IF(AND(ISNUMBER(J154),J154&lt;TODAY(),H154&gt;0),"Bayaran lewat","OK"))))))</f>
        <v/>
      </c>
    </row>
    <row r="155" spans="7:12" ht="30" customHeight="1">
      <c r="G155" s="16">
        <f>IF(OR(A155="",C155=""),"",SUMIF(BayaranTable[ID item],A155,BayaranTable[Amaun]))</f>
        <v/>
      </c>
      <c r="H155" s="16">
        <f>IF(OR(C155="",NOT(ISNUMBER(F155))),"",F155-N(G155))</f>
        <v/>
      </c>
      <c r="I155" s="16">
        <f>IF(OR(C155="",NOT(ISNUMBER(E155)),NOT(ISNUMBER(F155))),"",F155-E155)</f>
        <v/>
      </c>
      <c r="L155" s="9">
        <f>IF(C155="","",IF(OR(A155="",COUNTIF(BajetTable[ID item],A155)&lt;&gt;1),"Semak ID item",IF(OR(AND(E155&lt;&gt;"",NOT(ISNUMBER(E155))),AND(F155&lt;&gt;"",NOT(ISNUMBER(F155)))),"Semak amaun",IF(F155="","Isi kos disahkan",IF(G155&gt;F155,"Semak lebihan bayaran",IF(AND(ISNUMBER(J155),J155&lt;TODAY(),H155&gt;0),"Bayaran lewat","OK"))))))</f>
        <v/>
      </c>
    </row>
    <row r="156" spans="7:12" ht="30" customHeight="1">
      <c r="G156" s="16">
        <f>IF(OR(A156="",C156=""),"",SUMIF(BayaranTable[ID item],A156,BayaranTable[Amaun]))</f>
        <v/>
      </c>
      <c r="H156" s="16">
        <f>IF(OR(C156="",NOT(ISNUMBER(F156))),"",F156-N(G156))</f>
        <v/>
      </c>
      <c r="I156" s="16">
        <f>IF(OR(C156="",NOT(ISNUMBER(E156)),NOT(ISNUMBER(F156))),"",F156-E156)</f>
        <v/>
      </c>
      <c r="L156" s="9">
        <f>IF(C156="","",IF(OR(A156="",COUNTIF(BajetTable[ID item],A156)&lt;&gt;1),"Semak ID item",IF(OR(AND(E156&lt;&gt;"",NOT(ISNUMBER(E156))),AND(F156&lt;&gt;"",NOT(ISNUMBER(F156)))),"Semak amaun",IF(F156="","Isi kos disahkan",IF(G156&gt;F156,"Semak lebihan bayaran",IF(AND(ISNUMBER(J156),J156&lt;TODAY(),H156&gt;0),"Bayaran lewat","OK"))))))</f>
        <v/>
      </c>
    </row>
    <row r="157" spans="7:12" ht="30" customHeight="1">
      <c r="G157" s="16">
        <f>IF(OR(A157="",C157=""),"",SUMIF(BayaranTable[ID item],A157,BayaranTable[Amaun]))</f>
        <v/>
      </c>
      <c r="H157" s="16">
        <f>IF(OR(C157="",NOT(ISNUMBER(F157))),"",F157-N(G157))</f>
        <v/>
      </c>
      <c r="I157" s="16">
        <f>IF(OR(C157="",NOT(ISNUMBER(E157)),NOT(ISNUMBER(F157))),"",F157-E157)</f>
        <v/>
      </c>
      <c r="L157" s="9">
        <f>IF(C157="","",IF(OR(A157="",COUNTIF(BajetTable[ID item],A157)&lt;&gt;1),"Semak ID item",IF(OR(AND(E157&lt;&gt;"",NOT(ISNUMBER(E157))),AND(F157&lt;&gt;"",NOT(ISNUMBER(F157)))),"Semak amaun",IF(F157="","Isi kos disahkan",IF(G157&gt;F157,"Semak lebihan bayaran",IF(AND(ISNUMBER(J157),J157&lt;TODAY(),H157&gt;0),"Bayaran lewat","OK"))))))</f>
        <v/>
      </c>
    </row>
    <row r="158" spans="7:12" ht="30" customHeight="1">
      <c r="G158" s="16">
        <f>IF(OR(A158="",C158=""),"",SUMIF(BayaranTable[ID item],A158,BayaranTable[Amaun]))</f>
        <v/>
      </c>
      <c r="H158" s="16">
        <f>IF(OR(C158="",NOT(ISNUMBER(F158))),"",F158-N(G158))</f>
        <v/>
      </c>
      <c r="I158" s="16">
        <f>IF(OR(C158="",NOT(ISNUMBER(E158)),NOT(ISNUMBER(F158))),"",F158-E158)</f>
        <v/>
      </c>
      <c r="L158" s="9">
        <f>IF(C158="","",IF(OR(A158="",COUNTIF(BajetTable[ID item],A158)&lt;&gt;1),"Semak ID item",IF(OR(AND(E158&lt;&gt;"",NOT(ISNUMBER(E158))),AND(F158&lt;&gt;"",NOT(ISNUMBER(F158)))),"Semak amaun",IF(F158="","Isi kos disahkan",IF(G158&gt;F158,"Semak lebihan bayaran",IF(AND(ISNUMBER(J158),J158&lt;TODAY(),H158&gt;0),"Bayaran lewat","OK"))))))</f>
        <v/>
      </c>
    </row>
    <row r="159" spans="7:12" ht="30" customHeight="1">
      <c r="G159" s="16">
        <f>IF(OR(A159="",C159=""),"",SUMIF(BayaranTable[ID item],A159,BayaranTable[Amaun]))</f>
        <v/>
      </c>
      <c r="H159" s="16">
        <f>IF(OR(C159="",NOT(ISNUMBER(F159))),"",F159-N(G159))</f>
        <v/>
      </c>
      <c r="I159" s="16">
        <f>IF(OR(C159="",NOT(ISNUMBER(E159)),NOT(ISNUMBER(F159))),"",F159-E159)</f>
        <v/>
      </c>
      <c r="L159" s="9">
        <f>IF(C159="","",IF(OR(A159="",COUNTIF(BajetTable[ID item],A159)&lt;&gt;1),"Semak ID item",IF(OR(AND(E159&lt;&gt;"",NOT(ISNUMBER(E159))),AND(F159&lt;&gt;"",NOT(ISNUMBER(F159)))),"Semak amaun",IF(F159="","Isi kos disahkan",IF(G159&gt;F159,"Semak lebihan bayaran",IF(AND(ISNUMBER(J159),J159&lt;TODAY(),H159&gt;0),"Bayaran lewat","OK"))))))</f>
        <v/>
      </c>
    </row>
    <row r="160" spans="7:12" ht="30" customHeight="1">
      <c r="G160" s="16">
        <f>IF(OR(A160="",C160=""),"",SUMIF(BayaranTable[ID item],A160,BayaranTable[Amaun]))</f>
        <v/>
      </c>
      <c r="H160" s="16">
        <f>IF(OR(C160="",NOT(ISNUMBER(F160))),"",F160-N(G160))</f>
        <v/>
      </c>
      <c r="I160" s="16">
        <f>IF(OR(C160="",NOT(ISNUMBER(E160)),NOT(ISNUMBER(F160))),"",F160-E160)</f>
        <v/>
      </c>
      <c r="L160" s="9">
        <f>IF(C160="","",IF(OR(A160="",COUNTIF(BajetTable[ID item],A160)&lt;&gt;1),"Semak ID item",IF(OR(AND(E160&lt;&gt;"",NOT(ISNUMBER(E160))),AND(F160&lt;&gt;"",NOT(ISNUMBER(F160)))),"Semak amaun",IF(F160="","Isi kos disahkan",IF(G160&gt;F160,"Semak lebihan bayaran",IF(AND(ISNUMBER(J160),J160&lt;TODAY(),H160&gt;0),"Bayaran lewat","OK"))))))</f>
        <v/>
      </c>
    </row>
    <row r="161" spans="7:12" ht="30" customHeight="1">
      <c r="G161" s="16">
        <f>IF(OR(A161="",C161=""),"",SUMIF(BayaranTable[ID item],A161,BayaranTable[Amaun]))</f>
        <v/>
      </c>
      <c r="H161" s="16">
        <f>IF(OR(C161="",NOT(ISNUMBER(F161))),"",F161-N(G161))</f>
        <v/>
      </c>
      <c r="I161" s="16">
        <f>IF(OR(C161="",NOT(ISNUMBER(E161)),NOT(ISNUMBER(F161))),"",F161-E161)</f>
        <v/>
      </c>
      <c r="L161" s="9">
        <f>IF(C161="","",IF(OR(A161="",COUNTIF(BajetTable[ID item],A161)&lt;&gt;1),"Semak ID item",IF(OR(AND(E161&lt;&gt;"",NOT(ISNUMBER(E161))),AND(F161&lt;&gt;"",NOT(ISNUMBER(F161)))),"Semak amaun",IF(F161="","Isi kos disahkan",IF(G161&gt;F161,"Semak lebihan bayaran",IF(AND(ISNUMBER(J161),J161&lt;TODAY(),H161&gt;0),"Bayaran lewat","OK"))))))</f>
        <v/>
      </c>
    </row>
    <row r="162" spans="7:12" ht="30" customHeight="1">
      <c r="G162" s="16">
        <f>IF(OR(A162="",C162=""),"",SUMIF(BayaranTable[ID item],A162,BayaranTable[Amaun]))</f>
        <v/>
      </c>
      <c r="H162" s="16">
        <f>IF(OR(C162="",NOT(ISNUMBER(F162))),"",F162-N(G162))</f>
        <v/>
      </c>
      <c r="I162" s="16">
        <f>IF(OR(C162="",NOT(ISNUMBER(E162)),NOT(ISNUMBER(F162))),"",F162-E162)</f>
        <v/>
      </c>
      <c r="L162" s="9">
        <f>IF(C162="","",IF(OR(A162="",COUNTIF(BajetTable[ID item],A162)&lt;&gt;1),"Semak ID item",IF(OR(AND(E162&lt;&gt;"",NOT(ISNUMBER(E162))),AND(F162&lt;&gt;"",NOT(ISNUMBER(F162)))),"Semak amaun",IF(F162="","Isi kos disahkan",IF(G162&gt;F162,"Semak lebihan bayaran",IF(AND(ISNUMBER(J162),J162&lt;TODAY(),H162&gt;0),"Bayaran lewat","OK"))))))</f>
        <v/>
      </c>
    </row>
    <row r="163" spans="7:12" ht="30" customHeight="1">
      <c r="G163" s="16">
        <f>IF(OR(A163="",C163=""),"",SUMIF(BayaranTable[ID item],A163,BayaranTable[Amaun]))</f>
        <v/>
      </c>
      <c r="H163" s="16">
        <f>IF(OR(C163="",NOT(ISNUMBER(F163))),"",F163-N(G163))</f>
        <v/>
      </c>
      <c r="I163" s="16">
        <f>IF(OR(C163="",NOT(ISNUMBER(E163)),NOT(ISNUMBER(F163))),"",F163-E163)</f>
        <v/>
      </c>
      <c r="L163" s="9">
        <f>IF(C163="","",IF(OR(A163="",COUNTIF(BajetTable[ID item],A163)&lt;&gt;1),"Semak ID item",IF(OR(AND(E163&lt;&gt;"",NOT(ISNUMBER(E163))),AND(F163&lt;&gt;"",NOT(ISNUMBER(F163)))),"Semak amaun",IF(F163="","Isi kos disahkan",IF(G163&gt;F163,"Semak lebihan bayaran",IF(AND(ISNUMBER(J163),J163&lt;TODAY(),H163&gt;0),"Bayaran lewat","OK"))))))</f>
        <v/>
      </c>
    </row>
    <row r="164" spans="7:12" ht="30" customHeight="1">
      <c r="G164" s="16">
        <f>IF(OR(A164="",C164=""),"",SUMIF(BayaranTable[ID item],A164,BayaranTable[Amaun]))</f>
        <v/>
      </c>
      <c r="H164" s="16">
        <f>IF(OR(C164="",NOT(ISNUMBER(F164))),"",F164-N(G164))</f>
        <v/>
      </c>
      <c r="I164" s="16">
        <f>IF(OR(C164="",NOT(ISNUMBER(E164)),NOT(ISNUMBER(F164))),"",F164-E164)</f>
        <v/>
      </c>
      <c r="L164" s="9">
        <f>IF(C164="","",IF(OR(A164="",COUNTIF(BajetTable[ID item],A164)&lt;&gt;1),"Semak ID item",IF(OR(AND(E164&lt;&gt;"",NOT(ISNUMBER(E164))),AND(F164&lt;&gt;"",NOT(ISNUMBER(F164)))),"Semak amaun",IF(F164="","Isi kos disahkan",IF(G164&gt;F164,"Semak lebihan bayaran",IF(AND(ISNUMBER(J164),J164&lt;TODAY(),H164&gt;0),"Bayaran lewat","OK"))))))</f>
        <v/>
      </c>
    </row>
    <row r="165" spans="7:12" ht="30" customHeight="1">
      <c r="G165" s="16">
        <f>IF(OR(A165="",C165=""),"",SUMIF(BayaranTable[ID item],A165,BayaranTable[Amaun]))</f>
        <v/>
      </c>
      <c r="H165" s="16">
        <f>IF(OR(C165="",NOT(ISNUMBER(F165))),"",F165-N(G165))</f>
        <v/>
      </c>
      <c r="I165" s="16">
        <f>IF(OR(C165="",NOT(ISNUMBER(E165)),NOT(ISNUMBER(F165))),"",F165-E165)</f>
        <v/>
      </c>
      <c r="L165" s="9">
        <f>IF(C165="","",IF(OR(A165="",COUNTIF(BajetTable[ID item],A165)&lt;&gt;1),"Semak ID item",IF(OR(AND(E165&lt;&gt;"",NOT(ISNUMBER(E165))),AND(F165&lt;&gt;"",NOT(ISNUMBER(F165)))),"Semak amaun",IF(F165="","Isi kos disahkan",IF(G165&gt;F165,"Semak lebihan bayaran",IF(AND(ISNUMBER(J165),J165&lt;TODAY(),H165&gt;0),"Bayaran lewat","OK"))))))</f>
        <v/>
      </c>
    </row>
    <row r="166" spans="7:12" ht="30" customHeight="1">
      <c r="G166" s="16">
        <f>IF(OR(A166="",C166=""),"",SUMIF(BayaranTable[ID item],A166,BayaranTable[Amaun]))</f>
        <v/>
      </c>
      <c r="H166" s="16">
        <f>IF(OR(C166="",NOT(ISNUMBER(F166))),"",F166-N(G166))</f>
        <v/>
      </c>
      <c r="I166" s="16">
        <f>IF(OR(C166="",NOT(ISNUMBER(E166)),NOT(ISNUMBER(F166))),"",F166-E166)</f>
        <v/>
      </c>
      <c r="L166" s="9">
        <f>IF(C166="","",IF(OR(A166="",COUNTIF(BajetTable[ID item],A166)&lt;&gt;1),"Semak ID item",IF(OR(AND(E166&lt;&gt;"",NOT(ISNUMBER(E166))),AND(F166&lt;&gt;"",NOT(ISNUMBER(F166)))),"Semak amaun",IF(F166="","Isi kos disahkan",IF(G166&gt;F166,"Semak lebihan bayaran",IF(AND(ISNUMBER(J166),J166&lt;TODAY(),H166&gt;0),"Bayaran lewat","OK"))))))</f>
        <v/>
      </c>
    </row>
    <row r="167" spans="7:12" ht="30" customHeight="1">
      <c r="G167" s="16">
        <f>IF(OR(A167="",C167=""),"",SUMIF(BayaranTable[ID item],A167,BayaranTable[Amaun]))</f>
        <v/>
      </c>
      <c r="H167" s="16">
        <f>IF(OR(C167="",NOT(ISNUMBER(F167))),"",F167-N(G167))</f>
        <v/>
      </c>
      <c r="I167" s="16">
        <f>IF(OR(C167="",NOT(ISNUMBER(E167)),NOT(ISNUMBER(F167))),"",F167-E167)</f>
        <v/>
      </c>
      <c r="L167" s="9">
        <f>IF(C167="","",IF(OR(A167="",COUNTIF(BajetTable[ID item],A167)&lt;&gt;1),"Semak ID item",IF(OR(AND(E167&lt;&gt;"",NOT(ISNUMBER(E167))),AND(F167&lt;&gt;"",NOT(ISNUMBER(F167)))),"Semak amaun",IF(F167="","Isi kos disahkan",IF(G167&gt;F167,"Semak lebihan bayaran",IF(AND(ISNUMBER(J167),J167&lt;TODAY(),H167&gt;0),"Bayaran lewat","OK"))))))</f>
        <v/>
      </c>
    </row>
    <row r="168" spans="7:12" ht="30" customHeight="1">
      <c r="G168" s="16">
        <f>IF(OR(A168="",C168=""),"",SUMIF(BayaranTable[ID item],A168,BayaranTable[Amaun]))</f>
        <v/>
      </c>
      <c r="H168" s="16">
        <f>IF(OR(C168="",NOT(ISNUMBER(F168))),"",F168-N(G168))</f>
        <v/>
      </c>
      <c r="I168" s="16">
        <f>IF(OR(C168="",NOT(ISNUMBER(E168)),NOT(ISNUMBER(F168))),"",F168-E168)</f>
        <v/>
      </c>
      <c r="L168" s="9">
        <f>IF(C168="","",IF(OR(A168="",COUNTIF(BajetTable[ID item],A168)&lt;&gt;1),"Semak ID item",IF(OR(AND(E168&lt;&gt;"",NOT(ISNUMBER(E168))),AND(F168&lt;&gt;"",NOT(ISNUMBER(F168)))),"Semak amaun",IF(F168="","Isi kos disahkan",IF(G168&gt;F168,"Semak lebihan bayaran",IF(AND(ISNUMBER(J168),J168&lt;TODAY(),H168&gt;0),"Bayaran lewat","OK"))))))</f>
        <v/>
      </c>
    </row>
    <row r="169" spans="7:12" ht="30" customHeight="1">
      <c r="G169" s="16">
        <f>IF(OR(A169="",C169=""),"",SUMIF(BayaranTable[ID item],A169,BayaranTable[Amaun]))</f>
        <v/>
      </c>
      <c r="H169" s="16">
        <f>IF(OR(C169="",NOT(ISNUMBER(F169))),"",F169-N(G169))</f>
        <v/>
      </c>
      <c r="I169" s="16">
        <f>IF(OR(C169="",NOT(ISNUMBER(E169)),NOT(ISNUMBER(F169))),"",F169-E169)</f>
        <v/>
      </c>
      <c r="L169" s="9">
        <f>IF(C169="","",IF(OR(A169="",COUNTIF(BajetTable[ID item],A169)&lt;&gt;1),"Semak ID item",IF(OR(AND(E169&lt;&gt;"",NOT(ISNUMBER(E169))),AND(F169&lt;&gt;"",NOT(ISNUMBER(F169)))),"Semak amaun",IF(F169="","Isi kos disahkan",IF(G169&gt;F169,"Semak lebihan bayaran",IF(AND(ISNUMBER(J169),J169&lt;TODAY(),H169&gt;0),"Bayaran lewat","OK"))))))</f>
        <v/>
      </c>
    </row>
    <row r="170" spans="7:12" ht="30" customHeight="1">
      <c r="G170" s="16">
        <f>IF(OR(A170="",C170=""),"",SUMIF(BayaranTable[ID item],A170,BayaranTable[Amaun]))</f>
        <v/>
      </c>
      <c r="H170" s="16">
        <f>IF(OR(C170="",NOT(ISNUMBER(F170))),"",F170-N(G170))</f>
        <v/>
      </c>
      <c r="I170" s="16">
        <f>IF(OR(C170="",NOT(ISNUMBER(E170)),NOT(ISNUMBER(F170))),"",F170-E170)</f>
        <v/>
      </c>
      <c r="L170" s="9">
        <f>IF(C170="","",IF(OR(A170="",COUNTIF(BajetTable[ID item],A170)&lt;&gt;1),"Semak ID item",IF(OR(AND(E170&lt;&gt;"",NOT(ISNUMBER(E170))),AND(F170&lt;&gt;"",NOT(ISNUMBER(F170)))),"Semak amaun",IF(F170="","Isi kos disahkan",IF(G170&gt;F170,"Semak lebihan bayaran",IF(AND(ISNUMBER(J170),J170&lt;TODAY(),H170&gt;0),"Bayaran lewat","OK"))))))</f>
        <v/>
      </c>
    </row>
    <row r="171" spans="7:12" ht="30" customHeight="1">
      <c r="G171" s="16">
        <f>IF(OR(A171="",C171=""),"",SUMIF(BayaranTable[ID item],A171,BayaranTable[Amaun]))</f>
        <v/>
      </c>
      <c r="H171" s="16">
        <f>IF(OR(C171="",NOT(ISNUMBER(F171))),"",F171-N(G171))</f>
        <v/>
      </c>
      <c r="I171" s="16">
        <f>IF(OR(C171="",NOT(ISNUMBER(E171)),NOT(ISNUMBER(F171))),"",F171-E171)</f>
        <v/>
      </c>
      <c r="L171" s="9">
        <f>IF(C171="","",IF(OR(A171="",COUNTIF(BajetTable[ID item],A171)&lt;&gt;1),"Semak ID item",IF(OR(AND(E171&lt;&gt;"",NOT(ISNUMBER(E171))),AND(F171&lt;&gt;"",NOT(ISNUMBER(F171)))),"Semak amaun",IF(F171="","Isi kos disahkan",IF(G171&gt;F171,"Semak lebihan bayaran",IF(AND(ISNUMBER(J171),J171&lt;TODAY(),H171&gt;0),"Bayaran lewat","OK"))))))</f>
        <v/>
      </c>
    </row>
    <row r="172" spans="7:12" ht="30" customHeight="1">
      <c r="G172" s="16">
        <f>IF(OR(A172="",C172=""),"",SUMIF(BayaranTable[ID item],A172,BayaranTable[Amaun]))</f>
        <v/>
      </c>
      <c r="H172" s="16">
        <f>IF(OR(C172="",NOT(ISNUMBER(F172))),"",F172-N(G172))</f>
        <v/>
      </c>
      <c r="I172" s="16">
        <f>IF(OR(C172="",NOT(ISNUMBER(E172)),NOT(ISNUMBER(F172))),"",F172-E172)</f>
        <v/>
      </c>
      <c r="L172" s="9">
        <f>IF(C172="","",IF(OR(A172="",COUNTIF(BajetTable[ID item],A172)&lt;&gt;1),"Semak ID item",IF(OR(AND(E172&lt;&gt;"",NOT(ISNUMBER(E172))),AND(F172&lt;&gt;"",NOT(ISNUMBER(F172)))),"Semak amaun",IF(F172="","Isi kos disahkan",IF(G172&gt;F172,"Semak lebihan bayaran",IF(AND(ISNUMBER(J172),J172&lt;TODAY(),H172&gt;0),"Bayaran lewat","OK"))))))</f>
        <v/>
      </c>
    </row>
    <row r="173" spans="7:12" ht="30" customHeight="1">
      <c r="G173" s="16">
        <f>IF(OR(A173="",C173=""),"",SUMIF(BayaranTable[ID item],A173,BayaranTable[Amaun]))</f>
        <v/>
      </c>
      <c r="H173" s="16">
        <f>IF(OR(C173="",NOT(ISNUMBER(F173))),"",F173-N(G173))</f>
        <v/>
      </c>
      <c r="I173" s="16">
        <f>IF(OR(C173="",NOT(ISNUMBER(E173)),NOT(ISNUMBER(F173))),"",F173-E173)</f>
        <v/>
      </c>
      <c r="L173" s="9">
        <f>IF(C173="","",IF(OR(A173="",COUNTIF(BajetTable[ID item],A173)&lt;&gt;1),"Semak ID item",IF(OR(AND(E173&lt;&gt;"",NOT(ISNUMBER(E173))),AND(F173&lt;&gt;"",NOT(ISNUMBER(F173)))),"Semak amaun",IF(F173="","Isi kos disahkan",IF(G173&gt;F173,"Semak lebihan bayaran",IF(AND(ISNUMBER(J173),J173&lt;TODAY(),H173&gt;0),"Bayaran lewat","OK"))))))</f>
        <v/>
      </c>
    </row>
    <row r="174" spans="7:12" ht="30" customHeight="1">
      <c r="G174" s="16">
        <f>IF(OR(A174="",C174=""),"",SUMIF(BayaranTable[ID item],A174,BayaranTable[Amaun]))</f>
        <v/>
      </c>
      <c r="H174" s="16">
        <f>IF(OR(C174="",NOT(ISNUMBER(F174))),"",F174-N(G174))</f>
        <v/>
      </c>
      <c r="I174" s="16">
        <f>IF(OR(C174="",NOT(ISNUMBER(E174)),NOT(ISNUMBER(F174))),"",F174-E174)</f>
        <v/>
      </c>
      <c r="L174" s="9">
        <f>IF(C174="","",IF(OR(A174="",COUNTIF(BajetTable[ID item],A174)&lt;&gt;1),"Semak ID item",IF(OR(AND(E174&lt;&gt;"",NOT(ISNUMBER(E174))),AND(F174&lt;&gt;"",NOT(ISNUMBER(F174)))),"Semak amaun",IF(F174="","Isi kos disahkan",IF(G174&gt;F174,"Semak lebihan bayaran",IF(AND(ISNUMBER(J174),J174&lt;TODAY(),H174&gt;0),"Bayaran lewat","OK"))))))</f>
        <v/>
      </c>
    </row>
    <row r="175" spans="7:12" ht="30" customHeight="1">
      <c r="G175" s="16">
        <f>IF(OR(A175="",C175=""),"",SUMIF(BayaranTable[ID item],A175,BayaranTable[Amaun]))</f>
        <v/>
      </c>
      <c r="H175" s="16">
        <f>IF(OR(C175="",NOT(ISNUMBER(F175))),"",F175-N(G175))</f>
        <v/>
      </c>
      <c r="I175" s="16">
        <f>IF(OR(C175="",NOT(ISNUMBER(E175)),NOT(ISNUMBER(F175))),"",F175-E175)</f>
        <v/>
      </c>
      <c r="L175" s="9">
        <f>IF(C175="","",IF(OR(A175="",COUNTIF(BajetTable[ID item],A175)&lt;&gt;1),"Semak ID item",IF(OR(AND(E175&lt;&gt;"",NOT(ISNUMBER(E175))),AND(F175&lt;&gt;"",NOT(ISNUMBER(F175)))),"Semak amaun",IF(F175="","Isi kos disahkan",IF(G175&gt;F175,"Semak lebihan bayaran",IF(AND(ISNUMBER(J175),J175&lt;TODAY(),H175&gt;0),"Bayaran lewat","OK"))))))</f>
        <v/>
      </c>
    </row>
    <row r="176" spans="7:12" ht="30" customHeight="1">
      <c r="G176" s="16">
        <f>IF(OR(A176="",C176=""),"",SUMIF(BayaranTable[ID item],A176,BayaranTable[Amaun]))</f>
        <v/>
      </c>
      <c r="H176" s="16">
        <f>IF(OR(C176="",NOT(ISNUMBER(F176))),"",F176-N(G176))</f>
        <v/>
      </c>
      <c r="I176" s="16">
        <f>IF(OR(C176="",NOT(ISNUMBER(E176)),NOT(ISNUMBER(F176))),"",F176-E176)</f>
        <v/>
      </c>
      <c r="L176" s="9">
        <f>IF(C176="","",IF(OR(A176="",COUNTIF(BajetTable[ID item],A176)&lt;&gt;1),"Semak ID item",IF(OR(AND(E176&lt;&gt;"",NOT(ISNUMBER(E176))),AND(F176&lt;&gt;"",NOT(ISNUMBER(F176)))),"Semak amaun",IF(F176="","Isi kos disahkan",IF(G176&gt;F176,"Semak lebihan bayaran",IF(AND(ISNUMBER(J176),J176&lt;TODAY(),H176&gt;0),"Bayaran lewat","OK"))))))</f>
        <v/>
      </c>
    </row>
    <row r="177" spans="7:12" ht="30" customHeight="1">
      <c r="G177" s="16">
        <f>IF(OR(A177="",C177=""),"",SUMIF(BayaranTable[ID item],A177,BayaranTable[Amaun]))</f>
        <v/>
      </c>
      <c r="H177" s="16">
        <f>IF(OR(C177="",NOT(ISNUMBER(F177))),"",F177-N(G177))</f>
        <v/>
      </c>
      <c r="I177" s="16">
        <f>IF(OR(C177="",NOT(ISNUMBER(E177)),NOT(ISNUMBER(F177))),"",F177-E177)</f>
        <v/>
      </c>
      <c r="L177" s="9">
        <f>IF(C177="","",IF(OR(A177="",COUNTIF(BajetTable[ID item],A177)&lt;&gt;1),"Semak ID item",IF(OR(AND(E177&lt;&gt;"",NOT(ISNUMBER(E177))),AND(F177&lt;&gt;"",NOT(ISNUMBER(F177)))),"Semak amaun",IF(F177="","Isi kos disahkan",IF(G177&gt;F177,"Semak lebihan bayaran",IF(AND(ISNUMBER(J177),J177&lt;TODAY(),H177&gt;0),"Bayaran lewat","OK"))))))</f>
        <v/>
      </c>
    </row>
    <row r="178" spans="7:12" ht="30" customHeight="1">
      <c r="G178" s="16">
        <f>IF(OR(A178="",C178=""),"",SUMIF(BayaranTable[ID item],A178,BayaranTable[Amaun]))</f>
        <v/>
      </c>
      <c r="H178" s="16">
        <f>IF(OR(C178="",NOT(ISNUMBER(F178))),"",F178-N(G178))</f>
        <v/>
      </c>
      <c r="I178" s="16">
        <f>IF(OR(C178="",NOT(ISNUMBER(E178)),NOT(ISNUMBER(F178))),"",F178-E178)</f>
        <v/>
      </c>
      <c r="L178" s="9">
        <f>IF(C178="","",IF(OR(A178="",COUNTIF(BajetTable[ID item],A178)&lt;&gt;1),"Semak ID item",IF(OR(AND(E178&lt;&gt;"",NOT(ISNUMBER(E178))),AND(F178&lt;&gt;"",NOT(ISNUMBER(F178)))),"Semak amaun",IF(F178="","Isi kos disahkan",IF(G178&gt;F178,"Semak lebihan bayaran",IF(AND(ISNUMBER(J178),J178&lt;TODAY(),H178&gt;0),"Bayaran lewat","OK"))))))</f>
        <v/>
      </c>
    </row>
    <row r="179" spans="7:12" ht="30" customHeight="1">
      <c r="G179" s="16">
        <f>IF(OR(A179="",C179=""),"",SUMIF(BayaranTable[ID item],A179,BayaranTable[Amaun]))</f>
        <v/>
      </c>
      <c r="H179" s="16">
        <f>IF(OR(C179="",NOT(ISNUMBER(F179))),"",F179-N(G179))</f>
        <v/>
      </c>
      <c r="I179" s="16">
        <f>IF(OR(C179="",NOT(ISNUMBER(E179)),NOT(ISNUMBER(F179))),"",F179-E179)</f>
        <v/>
      </c>
      <c r="L179" s="9">
        <f>IF(C179="","",IF(OR(A179="",COUNTIF(BajetTable[ID item],A179)&lt;&gt;1),"Semak ID item",IF(OR(AND(E179&lt;&gt;"",NOT(ISNUMBER(E179))),AND(F179&lt;&gt;"",NOT(ISNUMBER(F179)))),"Semak amaun",IF(F179="","Isi kos disahkan",IF(G179&gt;F179,"Semak lebihan bayaran",IF(AND(ISNUMBER(J179),J179&lt;TODAY(),H179&gt;0),"Bayaran lewat","OK"))))))</f>
        <v/>
      </c>
    </row>
    <row r="180" spans="7:12" ht="30" customHeight="1">
      <c r="G180" s="16">
        <f>IF(OR(A180="",C180=""),"",SUMIF(BayaranTable[ID item],A180,BayaranTable[Amaun]))</f>
        <v/>
      </c>
      <c r="H180" s="16">
        <f>IF(OR(C180="",NOT(ISNUMBER(F180))),"",F180-N(G180))</f>
        <v/>
      </c>
      <c r="I180" s="16">
        <f>IF(OR(C180="",NOT(ISNUMBER(E180)),NOT(ISNUMBER(F180))),"",F180-E180)</f>
        <v/>
      </c>
      <c r="L180" s="9">
        <f>IF(C180="","",IF(OR(A180="",COUNTIF(BajetTable[ID item],A180)&lt;&gt;1),"Semak ID item",IF(OR(AND(E180&lt;&gt;"",NOT(ISNUMBER(E180))),AND(F180&lt;&gt;"",NOT(ISNUMBER(F180)))),"Semak amaun",IF(F180="","Isi kos disahkan",IF(G180&gt;F180,"Semak lebihan bayaran",IF(AND(ISNUMBER(J180),J180&lt;TODAY(),H180&gt;0),"Bayaran lewat","OK"))))))</f>
        <v/>
      </c>
    </row>
    <row r="181" spans="7:12" ht="30" customHeight="1">
      <c r="G181" s="16">
        <f>IF(OR(A181="",C181=""),"",SUMIF(BayaranTable[ID item],A181,BayaranTable[Amaun]))</f>
        <v/>
      </c>
      <c r="H181" s="16">
        <f>IF(OR(C181="",NOT(ISNUMBER(F181))),"",F181-N(G181))</f>
        <v/>
      </c>
      <c r="I181" s="16">
        <f>IF(OR(C181="",NOT(ISNUMBER(E181)),NOT(ISNUMBER(F181))),"",F181-E181)</f>
        <v/>
      </c>
      <c r="L181" s="9">
        <f>IF(C181="","",IF(OR(A181="",COUNTIF(BajetTable[ID item],A181)&lt;&gt;1),"Semak ID item",IF(OR(AND(E181&lt;&gt;"",NOT(ISNUMBER(E181))),AND(F181&lt;&gt;"",NOT(ISNUMBER(F181)))),"Semak amaun",IF(F181="","Isi kos disahkan",IF(G181&gt;F181,"Semak lebihan bayaran",IF(AND(ISNUMBER(J181),J181&lt;TODAY(),H181&gt;0),"Bayaran lewat","OK"))))))</f>
        <v/>
      </c>
    </row>
    <row r="182" spans="7:12" ht="30" customHeight="1">
      <c r="G182" s="16">
        <f>IF(OR(A182="",C182=""),"",SUMIF(BayaranTable[ID item],A182,BayaranTable[Amaun]))</f>
        <v/>
      </c>
      <c r="H182" s="16">
        <f>IF(OR(C182="",NOT(ISNUMBER(F182))),"",F182-N(G182))</f>
        <v/>
      </c>
      <c r="I182" s="16">
        <f>IF(OR(C182="",NOT(ISNUMBER(E182)),NOT(ISNUMBER(F182))),"",F182-E182)</f>
        <v/>
      </c>
      <c r="L182" s="9">
        <f>IF(C182="","",IF(OR(A182="",COUNTIF(BajetTable[ID item],A182)&lt;&gt;1),"Semak ID item",IF(OR(AND(E182&lt;&gt;"",NOT(ISNUMBER(E182))),AND(F182&lt;&gt;"",NOT(ISNUMBER(F182)))),"Semak amaun",IF(F182="","Isi kos disahkan",IF(G182&gt;F182,"Semak lebihan bayaran",IF(AND(ISNUMBER(J182),J182&lt;TODAY(),H182&gt;0),"Bayaran lewat","OK"))))))</f>
        <v/>
      </c>
    </row>
    <row r="183" spans="7:12" ht="30" customHeight="1">
      <c r="G183" s="16">
        <f>IF(OR(A183="",C183=""),"",SUMIF(BayaranTable[ID item],A183,BayaranTable[Amaun]))</f>
        <v/>
      </c>
      <c r="H183" s="16">
        <f>IF(OR(C183="",NOT(ISNUMBER(F183))),"",F183-N(G183))</f>
        <v/>
      </c>
      <c r="I183" s="16">
        <f>IF(OR(C183="",NOT(ISNUMBER(E183)),NOT(ISNUMBER(F183))),"",F183-E183)</f>
        <v/>
      </c>
      <c r="L183" s="9">
        <f>IF(C183="","",IF(OR(A183="",COUNTIF(BajetTable[ID item],A183)&lt;&gt;1),"Semak ID item",IF(OR(AND(E183&lt;&gt;"",NOT(ISNUMBER(E183))),AND(F183&lt;&gt;"",NOT(ISNUMBER(F183)))),"Semak amaun",IF(F183="","Isi kos disahkan",IF(G183&gt;F183,"Semak lebihan bayaran",IF(AND(ISNUMBER(J183),J183&lt;TODAY(),H183&gt;0),"Bayaran lewat","OK"))))))</f>
        <v/>
      </c>
    </row>
    <row r="184" spans="7:12" ht="30" customHeight="1">
      <c r="G184" s="16">
        <f>IF(OR(A184="",C184=""),"",SUMIF(BayaranTable[ID item],A184,BayaranTable[Amaun]))</f>
        <v/>
      </c>
      <c r="H184" s="16">
        <f>IF(OR(C184="",NOT(ISNUMBER(F184))),"",F184-N(G184))</f>
        <v/>
      </c>
      <c r="I184" s="16">
        <f>IF(OR(C184="",NOT(ISNUMBER(E184)),NOT(ISNUMBER(F184))),"",F184-E184)</f>
        <v/>
      </c>
      <c r="L184" s="9">
        <f>IF(C184="","",IF(OR(A184="",COUNTIF(BajetTable[ID item],A184)&lt;&gt;1),"Semak ID item",IF(OR(AND(E184&lt;&gt;"",NOT(ISNUMBER(E184))),AND(F184&lt;&gt;"",NOT(ISNUMBER(F184)))),"Semak amaun",IF(F184="","Isi kos disahkan",IF(G184&gt;F184,"Semak lebihan bayaran",IF(AND(ISNUMBER(J184),J184&lt;TODAY(),H184&gt;0),"Bayaran lewat","OK"))))))</f>
        <v/>
      </c>
    </row>
    <row r="185" spans="7:12" ht="30" customHeight="1">
      <c r="G185" s="16">
        <f>IF(OR(A185="",C185=""),"",SUMIF(BayaranTable[ID item],A185,BayaranTable[Amaun]))</f>
        <v/>
      </c>
      <c r="H185" s="16">
        <f>IF(OR(C185="",NOT(ISNUMBER(F185))),"",F185-N(G185))</f>
        <v/>
      </c>
      <c r="I185" s="16">
        <f>IF(OR(C185="",NOT(ISNUMBER(E185)),NOT(ISNUMBER(F185))),"",F185-E185)</f>
        <v/>
      </c>
      <c r="L185" s="9">
        <f>IF(C185="","",IF(OR(A185="",COUNTIF(BajetTable[ID item],A185)&lt;&gt;1),"Semak ID item",IF(OR(AND(E185&lt;&gt;"",NOT(ISNUMBER(E185))),AND(F185&lt;&gt;"",NOT(ISNUMBER(F185)))),"Semak amaun",IF(F185="","Isi kos disahkan",IF(G185&gt;F185,"Semak lebihan bayaran",IF(AND(ISNUMBER(J185),J185&lt;TODAY(),H185&gt;0),"Bayaran lewat","OK"))))))</f>
        <v/>
      </c>
    </row>
    <row r="186" spans="7:12" ht="30" customHeight="1">
      <c r="G186" s="16">
        <f>IF(OR(A186="",C186=""),"",SUMIF(BayaranTable[ID item],A186,BayaranTable[Amaun]))</f>
        <v/>
      </c>
      <c r="H186" s="16">
        <f>IF(OR(C186="",NOT(ISNUMBER(F186))),"",F186-N(G186))</f>
        <v/>
      </c>
      <c r="I186" s="16">
        <f>IF(OR(C186="",NOT(ISNUMBER(E186)),NOT(ISNUMBER(F186))),"",F186-E186)</f>
        <v/>
      </c>
      <c r="L186" s="9">
        <f>IF(C186="","",IF(OR(A186="",COUNTIF(BajetTable[ID item],A186)&lt;&gt;1),"Semak ID item",IF(OR(AND(E186&lt;&gt;"",NOT(ISNUMBER(E186))),AND(F186&lt;&gt;"",NOT(ISNUMBER(F186)))),"Semak amaun",IF(F186="","Isi kos disahkan",IF(G186&gt;F186,"Semak lebihan bayaran",IF(AND(ISNUMBER(J186),J186&lt;TODAY(),H186&gt;0),"Bayaran lewat","OK"))))))</f>
        <v/>
      </c>
    </row>
    <row r="187" spans="7:12" ht="30" customHeight="1">
      <c r="G187" s="16">
        <f>IF(OR(A187="",C187=""),"",SUMIF(BayaranTable[ID item],A187,BayaranTable[Amaun]))</f>
        <v/>
      </c>
      <c r="H187" s="16">
        <f>IF(OR(C187="",NOT(ISNUMBER(F187))),"",F187-N(G187))</f>
        <v/>
      </c>
      <c r="I187" s="16">
        <f>IF(OR(C187="",NOT(ISNUMBER(E187)),NOT(ISNUMBER(F187))),"",F187-E187)</f>
        <v/>
      </c>
      <c r="L187" s="9">
        <f>IF(C187="","",IF(OR(A187="",COUNTIF(BajetTable[ID item],A187)&lt;&gt;1),"Semak ID item",IF(OR(AND(E187&lt;&gt;"",NOT(ISNUMBER(E187))),AND(F187&lt;&gt;"",NOT(ISNUMBER(F187)))),"Semak amaun",IF(F187="","Isi kos disahkan",IF(G187&gt;F187,"Semak lebihan bayaran",IF(AND(ISNUMBER(J187),J187&lt;TODAY(),H187&gt;0),"Bayaran lewat","OK"))))))</f>
        <v/>
      </c>
    </row>
    <row r="188" spans="7:12" ht="30" customHeight="1">
      <c r="G188" s="16">
        <f>IF(OR(A188="",C188=""),"",SUMIF(BayaranTable[ID item],A188,BayaranTable[Amaun]))</f>
        <v/>
      </c>
      <c r="H188" s="16">
        <f>IF(OR(C188="",NOT(ISNUMBER(F188))),"",F188-N(G188))</f>
        <v/>
      </c>
      <c r="I188" s="16">
        <f>IF(OR(C188="",NOT(ISNUMBER(E188)),NOT(ISNUMBER(F188))),"",F188-E188)</f>
        <v/>
      </c>
      <c r="L188" s="9">
        <f>IF(C188="","",IF(OR(A188="",COUNTIF(BajetTable[ID item],A188)&lt;&gt;1),"Semak ID item",IF(OR(AND(E188&lt;&gt;"",NOT(ISNUMBER(E188))),AND(F188&lt;&gt;"",NOT(ISNUMBER(F188)))),"Semak amaun",IF(F188="","Isi kos disahkan",IF(G188&gt;F188,"Semak lebihan bayaran",IF(AND(ISNUMBER(J188),J188&lt;TODAY(),H188&gt;0),"Bayaran lewat","OK"))))))</f>
        <v/>
      </c>
    </row>
    <row r="189" spans="7:12" ht="30" customHeight="1">
      <c r="G189" s="16">
        <f>IF(OR(A189="",C189=""),"",SUMIF(BayaranTable[ID item],A189,BayaranTable[Amaun]))</f>
        <v/>
      </c>
      <c r="H189" s="16">
        <f>IF(OR(C189="",NOT(ISNUMBER(F189))),"",F189-N(G189))</f>
        <v/>
      </c>
      <c r="I189" s="16">
        <f>IF(OR(C189="",NOT(ISNUMBER(E189)),NOT(ISNUMBER(F189))),"",F189-E189)</f>
        <v/>
      </c>
      <c r="L189" s="9">
        <f>IF(C189="","",IF(OR(A189="",COUNTIF(BajetTable[ID item],A189)&lt;&gt;1),"Semak ID item",IF(OR(AND(E189&lt;&gt;"",NOT(ISNUMBER(E189))),AND(F189&lt;&gt;"",NOT(ISNUMBER(F189)))),"Semak amaun",IF(F189="","Isi kos disahkan",IF(G189&gt;F189,"Semak lebihan bayaran",IF(AND(ISNUMBER(J189),J189&lt;TODAY(),H189&gt;0),"Bayaran lewat","OK"))))))</f>
        <v/>
      </c>
    </row>
    <row r="190" spans="7:12" ht="30" customHeight="1">
      <c r="G190" s="16">
        <f>IF(OR(A190="",C190=""),"",SUMIF(BayaranTable[ID item],A190,BayaranTable[Amaun]))</f>
        <v/>
      </c>
      <c r="H190" s="16">
        <f>IF(OR(C190="",NOT(ISNUMBER(F190))),"",F190-N(G190))</f>
        <v/>
      </c>
      <c r="I190" s="16">
        <f>IF(OR(C190="",NOT(ISNUMBER(E190)),NOT(ISNUMBER(F190))),"",F190-E190)</f>
        <v/>
      </c>
      <c r="L190" s="9">
        <f>IF(C190="","",IF(OR(A190="",COUNTIF(BajetTable[ID item],A190)&lt;&gt;1),"Semak ID item",IF(OR(AND(E190&lt;&gt;"",NOT(ISNUMBER(E190))),AND(F190&lt;&gt;"",NOT(ISNUMBER(F190)))),"Semak amaun",IF(F190="","Isi kos disahkan",IF(G190&gt;F190,"Semak lebihan bayaran",IF(AND(ISNUMBER(J190),J190&lt;TODAY(),H190&gt;0),"Bayaran lewat","OK"))))))</f>
        <v/>
      </c>
    </row>
    <row r="191" spans="7:12" ht="30" customHeight="1">
      <c r="G191" s="16">
        <f>IF(OR(A191="",C191=""),"",SUMIF(BayaranTable[ID item],A191,BayaranTable[Amaun]))</f>
        <v/>
      </c>
      <c r="H191" s="16">
        <f>IF(OR(C191="",NOT(ISNUMBER(F191))),"",F191-N(G191))</f>
        <v/>
      </c>
      <c r="I191" s="16">
        <f>IF(OR(C191="",NOT(ISNUMBER(E191)),NOT(ISNUMBER(F191))),"",F191-E191)</f>
        <v/>
      </c>
      <c r="L191" s="9">
        <f>IF(C191="","",IF(OR(A191="",COUNTIF(BajetTable[ID item],A191)&lt;&gt;1),"Semak ID item",IF(OR(AND(E191&lt;&gt;"",NOT(ISNUMBER(E191))),AND(F191&lt;&gt;"",NOT(ISNUMBER(F191)))),"Semak amaun",IF(F191="","Isi kos disahkan",IF(G191&gt;F191,"Semak lebihan bayaran",IF(AND(ISNUMBER(J191),J191&lt;TODAY(),H191&gt;0),"Bayaran lewat","OK"))))))</f>
        <v/>
      </c>
    </row>
    <row r="192" spans="7:12" ht="30" customHeight="1">
      <c r="G192" s="16">
        <f>IF(OR(A192="",C192=""),"",SUMIF(BayaranTable[ID item],A192,BayaranTable[Amaun]))</f>
        <v/>
      </c>
      <c r="H192" s="16">
        <f>IF(OR(C192="",NOT(ISNUMBER(F192))),"",F192-N(G192))</f>
        <v/>
      </c>
      <c r="I192" s="16">
        <f>IF(OR(C192="",NOT(ISNUMBER(E192)),NOT(ISNUMBER(F192))),"",F192-E192)</f>
        <v/>
      </c>
      <c r="L192" s="9">
        <f>IF(C192="","",IF(OR(A192="",COUNTIF(BajetTable[ID item],A192)&lt;&gt;1),"Semak ID item",IF(OR(AND(E192&lt;&gt;"",NOT(ISNUMBER(E192))),AND(F192&lt;&gt;"",NOT(ISNUMBER(F192)))),"Semak amaun",IF(F192="","Isi kos disahkan",IF(G192&gt;F192,"Semak lebihan bayaran",IF(AND(ISNUMBER(J192),J192&lt;TODAY(),H192&gt;0),"Bayaran lewat","OK"))))))</f>
        <v/>
      </c>
    </row>
    <row r="193" spans="7:12" ht="30" customHeight="1">
      <c r="G193" s="16">
        <f>IF(OR(A193="",C193=""),"",SUMIF(BayaranTable[ID item],A193,BayaranTable[Amaun]))</f>
        <v/>
      </c>
      <c r="H193" s="16">
        <f>IF(OR(C193="",NOT(ISNUMBER(F193))),"",F193-N(G193))</f>
        <v/>
      </c>
      <c r="I193" s="16">
        <f>IF(OR(C193="",NOT(ISNUMBER(E193)),NOT(ISNUMBER(F193))),"",F193-E193)</f>
        <v/>
      </c>
      <c r="L193" s="9">
        <f>IF(C193="","",IF(OR(A193="",COUNTIF(BajetTable[ID item],A193)&lt;&gt;1),"Semak ID item",IF(OR(AND(E193&lt;&gt;"",NOT(ISNUMBER(E193))),AND(F193&lt;&gt;"",NOT(ISNUMBER(F193)))),"Semak amaun",IF(F193="","Isi kos disahkan",IF(G193&gt;F193,"Semak lebihan bayaran",IF(AND(ISNUMBER(J193),J193&lt;TODAY(),H193&gt;0),"Bayaran lewat","OK"))))))</f>
        <v/>
      </c>
    </row>
    <row r="194" spans="7:12" ht="30" customHeight="1">
      <c r="G194" s="16">
        <f>IF(OR(A194="",C194=""),"",SUMIF(BayaranTable[ID item],A194,BayaranTable[Amaun]))</f>
        <v/>
      </c>
      <c r="H194" s="16">
        <f>IF(OR(C194="",NOT(ISNUMBER(F194))),"",F194-N(G194))</f>
        <v/>
      </c>
      <c r="I194" s="16">
        <f>IF(OR(C194="",NOT(ISNUMBER(E194)),NOT(ISNUMBER(F194))),"",F194-E194)</f>
        <v/>
      </c>
      <c r="L194" s="9">
        <f>IF(C194="","",IF(OR(A194="",COUNTIF(BajetTable[ID item],A194)&lt;&gt;1),"Semak ID item",IF(OR(AND(E194&lt;&gt;"",NOT(ISNUMBER(E194))),AND(F194&lt;&gt;"",NOT(ISNUMBER(F194)))),"Semak amaun",IF(F194="","Isi kos disahkan",IF(G194&gt;F194,"Semak lebihan bayaran",IF(AND(ISNUMBER(J194),J194&lt;TODAY(),H194&gt;0),"Bayaran lewat","OK"))))))</f>
        <v/>
      </c>
    </row>
    <row r="195" spans="7:12" ht="30" customHeight="1">
      <c r="G195" s="16">
        <f>IF(OR(A195="",C195=""),"",SUMIF(BayaranTable[ID item],A195,BayaranTable[Amaun]))</f>
        <v/>
      </c>
      <c r="H195" s="16">
        <f>IF(OR(C195="",NOT(ISNUMBER(F195))),"",F195-N(G195))</f>
        <v/>
      </c>
      <c r="I195" s="16">
        <f>IF(OR(C195="",NOT(ISNUMBER(E195)),NOT(ISNUMBER(F195))),"",F195-E195)</f>
        <v/>
      </c>
      <c r="L195" s="9">
        <f>IF(C195="","",IF(OR(A195="",COUNTIF(BajetTable[ID item],A195)&lt;&gt;1),"Semak ID item",IF(OR(AND(E195&lt;&gt;"",NOT(ISNUMBER(E195))),AND(F195&lt;&gt;"",NOT(ISNUMBER(F195)))),"Semak amaun",IF(F195="","Isi kos disahkan",IF(G195&gt;F195,"Semak lebihan bayaran",IF(AND(ISNUMBER(J195),J195&lt;TODAY(),H195&gt;0),"Bayaran lewat","OK"))))))</f>
        <v/>
      </c>
    </row>
    <row r="196" spans="7:12" ht="30" customHeight="1">
      <c r="G196" s="16">
        <f>IF(OR(A196="",C196=""),"",SUMIF(BayaranTable[ID item],A196,BayaranTable[Amaun]))</f>
        <v/>
      </c>
      <c r="H196" s="16">
        <f>IF(OR(C196="",NOT(ISNUMBER(F196))),"",F196-N(G196))</f>
        <v/>
      </c>
      <c r="I196" s="16">
        <f>IF(OR(C196="",NOT(ISNUMBER(E196)),NOT(ISNUMBER(F196))),"",F196-E196)</f>
        <v/>
      </c>
      <c r="L196" s="9">
        <f>IF(C196="","",IF(OR(A196="",COUNTIF(BajetTable[ID item],A196)&lt;&gt;1),"Semak ID item",IF(OR(AND(E196&lt;&gt;"",NOT(ISNUMBER(E196))),AND(F196&lt;&gt;"",NOT(ISNUMBER(F196)))),"Semak amaun",IF(F196="","Isi kos disahkan",IF(G196&gt;F196,"Semak lebihan bayaran",IF(AND(ISNUMBER(J196),J196&lt;TODAY(),H196&gt;0),"Bayaran lewat","OK"))))))</f>
        <v/>
      </c>
    </row>
    <row r="197" spans="7:12" ht="30" customHeight="1">
      <c r="G197" s="16">
        <f>IF(OR(A197="",C197=""),"",SUMIF(BayaranTable[ID item],A197,BayaranTable[Amaun]))</f>
        <v/>
      </c>
      <c r="H197" s="16">
        <f>IF(OR(C197="",NOT(ISNUMBER(F197))),"",F197-N(G197))</f>
        <v/>
      </c>
      <c r="I197" s="16">
        <f>IF(OR(C197="",NOT(ISNUMBER(E197)),NOT(ISNUMBER(F197))),"",F197-E197)</f>
        <v/>
      </c>
      <c r="L197" s="9">
        <f>IF(C197="","",IF(OR(A197="",COUNTIF(BajetTable[ID item],A197)&lt;&gt;1),"Semak ID item",IF(OR(AND(E197&lt;&gt;"",NOT(ISNUMBER(E197))),AND(F197&lt;&gt;"",NOT(ISNUMBER(F197)))),"Semak amaun",IF(F197="","Isi kos disahkan",IF(G197&gt;F197,"Semak lebihan bayaran",IF(AND(ISNUMBER(J197),J197&lt;TODAY(),H197&gt;0),"Bayaran lewat","OK"))))))</f>
        <v/>
      </c>
    </row>
    <row r="198" spans="7:12" ht="30" customHeight="1">
      <c r="G198" s="16">
        <f>IF(OR(A198="",C198=""),"",SUMIF(BayaranTable[ID item],A198,BayaranTable[Amaun]))</f>
        <v/>
      </c>
      <c r="H198" s="16">
        <f>IF(OR(C198="",NOT(ISNUMBER(F198))),"",F198-N(G198))</f>
        <v/>
      </c>
      <c r="I198" s="16">
        <f>IF(OR(C198="",NOT(ISNUMBER(E198)),NOT(ISNUMBER(F198))),"",F198-E198)</f>
        <v/>
      </c>
      <c r="L198" s="9">
        <f>IF(C198="","",IF(OR(A198="",COUNTIF(BajetTable[ID item],A198)&lt;&gt;1),"Semak ID item",IF(OR(AND(E198&lt;&gt;"",NOT(ISNUMBER(E198))),AND(F198&lt;&gt;"",NOT(ISNUMBER(F198)))),"Semak amaun",IF(F198="","Isi kos disahkan",IF(G198&gt;F198,"Semak lebihan bayaran",IF(AND(ISNUMBER(J198),J198&lt;TODAY(),H198&gt;0),"Bayaran lewat","OK"))))))</f>
        <v/>
      </c>
    </row>
    <row r="199" spans="7:12" ht="30" customHeight="1">
      <c r="G199" s="16">
        <f>IF(OR(A199="",C199=""),"",SUMIF(BayaranTable[ID item],A199,BayaranTable[Amaun]))</f>
        <v/>
      </c>
      <c r="H199" s="16">
        <f>IF(OR(C199="",NOT(ISNUMBER(F199))),"",F199-N(G199))</f>
        <v/>
      </c>
      <c r="I199" s="16">
        <f>IF(OR(C199="",NOT(ISNUMBER(E199)),NOT(ISNUMBER(F199))),"",F199-E199)</f>
        <v/>
      </c>
      <c r="L199" s="9">
        <f>IF(C199="","",IF(OR(A199="",COUNTIF(BajetTable[ID item],A199)&lt;&gt;1),"Semak ID item",IF(OR(AND(E199&lt;&gt;"",NOT(ISNUMBER(E199))),AND(F199&lt;&gt;"",NOT(ISNUMBER(F199)))),"Semak amaun",IF(F199="","Isi kos disahkan",IF(G199&gt;F199,"Semak lebihan bayaran",IF(AND(ISNUMBER(J199),J199&lt;TODAY(),H199&gt;0),"Bayaran lewat","OK"))))))</f>
        <v/>
      </c>
    </row>
    <row r="200" spans="7:12" ht="30" customHeight="1">
      <c r="G200" s="16">
        <f>IF(OR(A200="",C200=""),"",SUMIF(BayaranTable[ID item],A200,BayaranTable[Amaun]))</f>
        <v/>
      </c>
      <c r="H200" s="16">
        <f>IF(OR(C200="",NOT(ISNUMBER(F200))),"",F200-N(G200))</f>
        <v/>
      </c>
      <c r="I200" s="16">
        <f>IF(OR(C200="",NOT(ISNUMBER(E200)),NOT(ISNUMBER(F200))),"",F200-E200)</f>
        <v/>
      </c>
      <c r="L200" s="9">
        <f>IF(C200="","",IF(OR(A200="",COUNTIF(BajetTable[ID item],A200)&lt;&gt;1),"Semak ID item",IF(OR(AND(E200&lt;&gt;"",NOT(ISNUMBER(E200))),AND(F200&lt;&gt;"",NOT(ISNUMBER(F200)))),"Semak amaun",IF(F200="","Isi kos disahkan",IF(G200&gt;F200,"Semak lebihan bayaran",IF(AND(ISNUMBER(J200),J200&lt;TODAY(),H200&gt;0),"Bayaran lewat","OK"))))))</f>
        <v/>
      </c>
    </row>
    <row r="201" spans="7:12" ht="30" customHeight="1">
      <c r="G201" s="16">
        <f>IF(OR(A201="",C201=""),"",SUMIF(BayaranTable[ID item],A201,BayaranTable[Amaun]))</f>
        <v/>
      </c>
      <c r="H201" s="16">
        <f>IF(OR(C201="",NOT(ISNUMBER(F201))),"",F201-N(G201))</f>
        <v/>
      </c>
      <c r="I201" s="16">
        <f>IF(OR(C201="",NOT(ISNUMBER(E201)),NOT(ISNUMBER(F201))),"",F201-E201)</f>
        <v/>
      </c>
      <c r="L201" s="9">
        <f>IF(C201="","",IF(OR(A201="",COUNTIF(BajetTable[ID item],A201)&lt;&gt;1),"Semak ID item",IF(OR(AND(E201&lt;&gt;"",NOT(ISNUMBER(E201))),AND(F201&lt;&gt;"",NOT(ISNUMBER(F201)))),"Semak amaun",IF(F201="","Isi kos disahkan",IF(G201&gt;F201,"Semak lebihan bayaran",IF(AND(ISNUMBER(J201),J201&lt;TODAY(),H201&gt;0),"Bayaran lewat","OK"))))))</f>
        <v/>
      </c>
    </row>
    <row r="202" spans="7:12" ht="30" customHeight="1">
      <c r="G202" s="16">
        <f>IF(OR(A202="",C202=""),"",SUMIF(BayaranTable[ID item],A202,BayaranTable[Amaun]))</f>
        <v/>
      </c>
      <c r="H202" s="16">
        <f>IF(OR(C202="",NOT(ISNUMBER(F202))),"",F202-N(G202))</f>
        <v/>
      </c>
      <c r="I202" s="16">
        <f>IF(OR(C202="",NOT(ISNUMBER(E202)),NOT(ISNUMBER(F202))),"",F202-E202)</f>
        <v/>
      </c>
      <c r="L202" s="9">
        <f>IF(C202="","",IF(OR(A202="",COUNTIF(BajetTable[ID item],A202)&lt;&gt;1),"Semak ID item",IF(OR(AND(E202&lt;&gt;"",NOT(ISNUMBER(E202))),AND(F202&lt;&gt;"",NOT(ISNUMBER(F202)))),"Semak amaun",IF(F202="","Isi kos disahkan",IF(G202&gt;F202,"Semak lebihan bayaran",IF(AND(ISNUMBER(J202),J202&lt;TODAY(),H202&gt;0),"Bayaran lewat","OK"))))))</f>
        <v/>
      </c>
    </row>
    <row r="203" spans="7:12" ht="30" customHeight="1">
      <c r="G203" s="16">
        <f>IF(OR(A203="",C203=""),"",SUMIF(BayaranTable[ID item],A203,BayaranTable[Amaun]))</f>
        <v/>
      </c>
      <c r="H203" s="16">
        <f>IF(OR(C203="",NOT(ISNUMBER(F203))),"",F203-N(G203))</f>
        <v/>
      </c>
      <c r="I203" s="16">
        <f>IF(OR(C203="",NOT(ISNUMBER(E203)),NOT(ISNUMBER(F203))),"",F203-E203)</f>
        <v/>
      </c>
      <c r="L203" s="9">
        <f>IF(C203="","",IF(OR(A203="",COUNTIF(BajetTable[ID item],A203)&lt;&gt;1),"Semak ID item",IF(OR(AND(E203&lt;&gt;"",NOT(ISNUMBER(E203))),AND(F203&lt;&gt;"",NOT(ISNUMBER(F203)))),"Semak amaun",IF(F203="","Isi kos disahkan",IF(G203&gt;F203,"Semak lebihan bayaran",IF(AND(ISNUMBER(J203),J203&lt;TODAY(),H203&gt;0),"Bayaran lewat","OK"))))))</f>
        <v/>
      </c>
    </row>
    <row r="204" spans="7:12" ht="30" customHeight="1">
      <c r="G204" s="16">
        <f>IF(OR(A204="",C204=""),"",SUMIF(BayaranTable[ID item],A204,BayaranTable[Amaun]))</f>
        <v/>
      </c>
      <c r="H204" s="16">
        <f>IF(OR(C204="",NOT(ISNUMBER(F204))),"",F204-N(G204))</f>
        <v/>
      </c>
      <c r="I204" s="16">
        <f>IF(OR(C204="",NOT(ISNUMBER(E204)),NOT(ISNUMBER(F204))),"",F204-E204)</f>
        <v/>
      </c>
      <c r="L204" s="9">
        <f>IF(C204="","",IF(OR(A204="",COUNTIF(BajetTable[ID item],A204)&lt;&gt;1),"Semak ID item",IF(OR(AND(E204&lt;&gt;"",NOT(ISNUMBER(E204))),AND(F204&lt;&gt;"",NOT(ISNUMBER(F204)))),"Semak amaun",IF(F204="","Isi kos disahkan",IF(G204&gt;F204,"Semak lebihan bayaran",IF(AND(ISNUMBER(J204),J204&lt;TODAY(),H204&gt;0),"Bayaran lewat","OK"))))))</f>
        <v/>
      </c>
    </row>
    <row r="205" spans="7:12" ht="30" customHeight="1">
      <c r="G205" s="16">
        <f>IF(OR(A205="",C205=""),"",SUMIF(BayaranTable[ID item],A205,BayaranTable[Amaun]))</f>
        <v/>
      </c>
      <c r="H205" s="16">
        <f>IF(OR(C205="",NOT(ISNUMBER(F205))),"",F205-N(G205))</f>
        <v/>
      </c>
      <c r="I205" s="16">
        <f>IF(OR(C205="",NOT(ISNUMBER(E205)),NOT(ISNUMBER(F205))),"",F205-E205)</f>
        <v/>
      </c>
      <c r="L205" s="9">
        <f>IF(C205="","",IF(OR(A205="",COUNTIF(BajetTable[ID item],A205)&lt;&gt;1),"Semak ID item",IF(OR(AND(E205&lt;&gt;"",NOT(ISNUMBER(E205))),AND(F205&lt;&gt;"",NOT(ISNUMBER(F205)))),"Semak amaun",IF(F205="","Isi kos disahkan",IF(G205&gt;F205,"Semak lebihan bayaran",IF(AND(ISNUMBER(J205),J205&lt;TODAY(),H205&gt;0),"Bayaran lewat","OK"))))))</f>
        <v/>
      </c>
    </row>
    <row r="206" spans="7:12" ht="30" customHeight="1">
      <c r="G206" s="16">
        <f>IF(OR(A206="",C206=""),"",SUMIF(BayaranTable[ID item],A206,BayaranTable[Amaun]))</f>
        <v/>
      </c>
      <c r="H206" s="16">
        <f>IF(OR(C206="",NOT(ISNUMBER(F206))),"",F206-N(G206))</f>
        <v/>
      </c>
      <c r="I206" s="16">
        <f>IF(OR(C206="",NOT(ISNUMBER(E206)),NOT(ISNUMBER(F206))),"",F206-E206)</f>
        <v/>
      </c>
      <c r="L206" s="9">
        <f>IF(C206="","",IF(OR(A206="",COUNTIF(BajetTable[ID item],A206)&lt;&gt;1),"Semak ID item",IF(OR(AND(E206&lt;&gt;"",NOT(ISNUMBER(E206))),AND(F206&lt;&gt;"",NOT(ISNUMBER(F206)))),"Semak amaun",IF(F206="","Isi kos disahkan",IF(G206&gt;F206,"Semak lebihan bayaran",IF(AND(ISNUMBER(J206),J206&lt;TODAY(),H206&gt;0),"Bayaran lewat","OK"))))))</f>
        <v/>
      </c>
    </row>
    <row r="207" spans="7:12" ht="30" customHeight="1">
      <c r="G207" s="16">
        <f>IF(OR(A207="",C207=""),"",SUMIF(BayaranTable[ID item],A207,BayaranTable[Amaun]))</f>
        <v/>
      </c>
      <c r="H207" s="16">
        <f>IF(OR(C207="",NOT(ISNUMBER(F207))),"",F207-N(G207))</f>
        <v/>
      </c>
      <c r="I207" s="16">
        <f>IF(OR(C207="",NOT(ISNUMBER(E207)),NOT(ISNUMBER(F207))),"",F207-E207)</f>
        <v/>
      </c>
      <c r="L207" s="9">
        <f>IF(C207="","",IF(OR(A207="",COUNTIF(BajetTable[ID item],A207)&lt;&gt;1),"Semak ID item",IF(OR(AND(E207&lt;&gt;"",NOT(ISNUMBER(E207))),AND(F207&lt;&gt;"",NOT(ISNUMBER(F207)))),"Semak amaun",IF(F207="","Isi kos disahkan",IF(G207&gt;F207,"Semak lebihan bayaran",IF(AND(ISNUMBER(J207),J207&lt;TODAY(),H207&gt;0),"Bayaran lewat","OK"))))))</f>
        <v/>
      </c>
    </row>
    <row r="208" spans="7:12" ht="30" customHeight="1">
      <c r="G208" s="16">
        <f>IF(OR(A208="",C208=""),"",SUMIF(BayaranTable[ID item],A208,BayaranTable[Amaun]))</f>
        <v/>
      </c>
      <c r="H208" s="16">
        <f>IF(OR(C208="",NOT(ISNUMBER(F208))),"",F208-N(G208))</f>
        <v/>
      </c>
      <c r="I208" s="16">
        <f>IF(OR(C208="",NOT(ISNUMBER(E208)),NOT(ISNUMBER(F208))),"",F208-E208)</f>
        <v/>
      </c>
      <c r="L208" s="9">
        <f>IF(C208="","",IF(OR(A208="",COUNTIF(BajetTable[ID item],A208)&lt;&gt;1),"Semak ID item",IF(OR(AND(E208&lt;&gt;"",NOT(ISNUMBER(E208))),AND(F208&lt;&gt;"",NOT(ISNUMBER(F208)))),"Semak amaun",IF(F208="","Isi kos disahkan",IF(G208&gt;F208,"Semak lebihan bayaran",IF(AND(ISNUMBER(J208),J208&lt;TODAY(),H208&gt;0),"Bayaran lewat","OK"))))))</f>
        <v/>
      </c>
    </row>
    <row r="209" spans="7:12" ht="30" customHeight="1">
      <c r="G209" s="16">
        <f>IF(OR(A209="",C209=""),"",SUMIF(BayaranTable[ID item],A209,BayaranTable[Amaun]))</f>
        <v/>
      </c>
      <c r="H209" s="16">
        <f>IF(OR(C209="",NOT(ISNUMBER(F209))),"",F209-N(G209))</f>
        <v/>
      </c>
      <c r="I209" s="16">
        <f>IF(OR(C209="",NOT(ISNUMBER(E209)),NOT(ISNUMBER(F209))),"",F209-E209)</f>
        <v/>
      </c>
      <c r="L209" s="9">
        <f>IF(C209="","",IF(OR(A209="",COUNTIF(BajetTable[ID item],A209)&lt;&gt;1),"Semak ID item",IF(OR(AND(E209&lt;&gt;"",NOT(ISNUMBER(E209))),AND(F209&lt;&gt;"",NOT(ISNUMBER(F209)))),"Semak amaun",IF(F209="","Isi kos disahkan",IF(G209&gt;F209,"Semak lebihan bayaran",IF(AND(ISNUMBER(J209),J209&lt;TODAY(),H209&gt;0),"Bayaran lewat","OK"))))))</f>
        <v/>
      </c>
    </row>
    <row r="210" spans="7:12" ht="30" customHeight="1">
      <c r="G210" s="16">
        <f>IF(OR(A210="",C210=""),"",SUMIF(BayaranTable[ID item],A210,BayaranTable[Amaun]))</f>
        <v/>
      </c>
      <c r="H210" s="16">
        <f>IF(OR(C210="",NOT(ISNUMBER(F210))),"",F210-N(G210))</f>
        <v/>
      </c>
      <c r="I210" s="16">
        <f>IF(OR(C210="",NOT(ISNUMBER(E210)),NOT(ISNUMBER(F210))),"",F210-E210)</f>
        <v/>
      </c>
      <c r="L210" s="9">
        <f>IF(C210="","",IF(OR(A210="",COUNTIF(BajetTable[ID item],A210)&lt;&gt;1),"Semak ID item",IF(OR(AND(E210&lt;&gt;"",NOT(ISNUMBER(E210))),AND(F210&lt;&gt;"",NOT(ISNUMBER(F210)))),"Semak amaun",IF(F210="","Isi kos disahkan",IF(G210&gt;F210,"Semak lebihan bayaran",IF(AND(ISNUMBER(J210),J210&lt;TODAY(),H210&gt;0),"Bayaran lewat","OK"))))))</f>
        <v/>
      </c>
    </row>
    <row r="211" spans="7:12" ht="30" customHeight="1">
      <c r="G211" s="16">
        <f>IF(OR(A211="",C211=""),"",SUMIF(BayaranTable[ID item],A211,BayaranTable[Amaun]))</f>
        <v/>
      </c>
      <c r="H211" s="16">
        <f>IF(OR(C211="",NOT(ISNUMBER(F211))),"",F211-N(G211))</f>
        <v/>
      </c>
      <c r="I211" s="16">
        <f>IF(OR(C211="",NOT(ISNUMBER(E211)),NOT(ISNUMBER(F211))),"",F211-E211)</f>
        <v/>
      </c>
      <c r="L211" s="9">
        <f>IF(C211="","",IF(OR(A211="",COUNTIF(BajetTable[ID item],A211)&lt;&gt;1),"Semak ID item",IF(OR(AND(E211&lt;&gt;"",NOT(ISNUMBER(E211))),AND(F211&lt;&gt;"",NOT(ISNUMBER(F211)))),"Semak amaun",IF(F211="","Isi kos disahkan",IF(G211&gt;F211,"Semak lebihan bayaran",IF(AND(ISNUMBER(J211),J211&lt;TODAY(),H211&gt;0),"Bayaran lewat","OK"))))))</f>
        <v/>
      </c>
    </row>
    <row r="212" spans="7:12" ht="30" customHeight="1">
      <c r="G212" s="16">
        <f>IF(OR(A212="",C212=""),"",SUMIF(BayaranTable[ID item],A212,BayaranTable[Amaun]))</f>
        <v/>
      </c>
      <c r="H212" s="16">
        <f>IF(OR(C212="",NOT(ISNUMBER(F212))),"",F212-N(G212))</f>
        <v/>
      </c>
      <c r="I212" s="16">
        <f>IF(OR(C212="",NOT(ISNUMBER(E212)),NOT(ISNUMBER(F212))),"",F212-E212)</f>
        <v/>
      </c>
      <c r="L212" s="9">
        <f>IF(C212="","",IF(OR(A212="",COUNTIF(BajetTable[ID item],A212)&lt;&gt;1),"Semak ID item",IF(OR(AND(E212&lt;&gt;"",NOT(ISNUMBER(E212))),AND(F212&lt;&gt;"",NOT(ISNUMBER(F212)))),"Semak amaun",IF(F212="","Isi kos disahkan",IF(G212&gt;F212,"Semak lebihan bayaran",IF(AND(ISNUMBER(J212),J212&lt;TODAY(),H212&gt;0),"Bayaran lewat","OK"))))))</f>
        <v/>
      </c>
    </row>
    <row r="213" spans="7:12" ht="30" customHeight="1">
      <c r="G213" s="16">
        <f>IF(OR(A213="",C213=""),"",SUMIF(BayaranTable[ID item],A213,BayaranTable[Amaun]))</f>
        <v/>
      </c>
      <c r="H213" s="16">
        <f>IF(OR(C213="",NOT(ISNUMBER(F213))),"",F213-N(G213))</f>
        <v/>
      </c>
      <c r="I213" s="16">
        <f>IF(OR(C213="",NOT(ISNUMBER(E213)),NOT(ISNUMBER(F213))),"",F213-E213)</f>
        <v/>
      </c>
      <c r="L213" s="9">
        <f>IF(C213="","",IF(OR(A213="",COUNTIF(BajetTable[ID item],A213)&lt;&gt;1),"Semak ID item",IF(OR(AND(E213&lt;&gt;"",NOT(ISNUMBER(E213))),AND(F213&lt;&gt;"",NOT(ISNUMBER(F213)))),"Semak amaun",IF(F213="","Isi kos disahkan",IF(G213&gt;F213,"Semak lebihan bayaran",IF(AND(ISNUMBER(J213),J213&lt;TODAY(),H213&gt;0),"Bayaran lewat","OK"))))))</f>
        <v/>
      </c>
    </row>
    <row r="214" spans="7:12" ht="30" customHeight="1">
      <c r="G214" s="16">
        <f>IF(OR(A214="",C214=""),"",SUMIF(BayaranTable[ID item],A214,BayaranTable[Amaun]))</f>
        <v/>
      </c>
      <c r="H214" s="16">
        <f>IF(OR(C214="",NOT(ISNUMBER(F214))),"",F214-N(G214))</f>
        <v/>
      </c>
      <c r="I214" s="16">
        <f>IF(OR(C214="",NOT(ISNUMBER(E214)),NOT(ISNUMBER(F214))),"",F214-E214)</f>
        <v/>
      </c>
      <c r="L214" s="9">
        <f>IF(C214="","",IF(OR(A214="",COUNTIF(BajetTable[ID item],A214)&lt;&gt;1),"Semak ID item",IF(OR(AND(E214&lt;&gt;"",NOT(ISNUMBER(E214))),AND(F214&lt;&gt;"",NOT(ISNUMBER(F214)))),"Semak amaun",IF(F214="","Isi kos disahkan",IF(G214&gt;F214,"Semak lebihan bayaran",IF(AND(ISNUMBER(J214),J214&lt;TODAY(),H214&gt;0),"Bayaran lewat","OK"))))))</f>
        <v/>
      </c>
    </row>
    <row r="215" spans="7:12" ht="30" customHeight="1">
      <c r="G215" s="16">
        <f>IF(OR(A215="",C215=""),"",SUMIF(BayaranTable[ID item],A215,BayaranTable[Amaun]))</f>
        <v/>
      </c>
      <c r="H215" s="16">
        <f>IF(OR(C215="",NOT(ISNUMBER(F215))),"",F215-N(G215))</f>
        <v/>
      </c>
      <c r="I215" s="16">
        <f>IF(OR(C215="",NOT(ISNUMBER(E215)),NOT(ISNUMBER(F215))),"",F215-E215)</f>
        <v/>
      </c>
      <c r="L215" s="9">
        <f>IF(C215="","",IF(OR(A215="",COUNTIF(BajetTable[ID item],A215)&lt;&gt;1),"Semak ID item",IF(OR(AND(E215&lt;&gt;"",NOT(ISNUMBER(E215))),AND(F215&lt;&gt;"",NOT(ISNUMBER(F215)))),"Semak amaun",IF(F215="","Isi kos disahkan",IF(G215&gt;F215,"Semak lebihan bayaran",IF(AND(ISNUMBER(J215),J215&lt;TODAY(),H215&gt;0),"Bayaran lewat","OK"))))))</f>
        <v/>
      </c>
    </row>
    <row r="216" spans="7:12" ht="30" customHeight="1">
      <c r="G216" s="16">
        <f>IF(OR(A216="",C216=""),"",SUMIF(BayaranTable[ID item],A216,BayaranTable[Amaun]))</f>
        <v/>
      </c>
      <c r="H216" s="16">
        <f>IF(OR(C216="",NOT(ISNUMBER(F216))),"",F216-N(G216))</f>
        <v/>
      </c>
      <c r="I216" s="16">
        <f>IF(OR(C216="",NOT(ISNUMBER(E216)),NOT(ISNUMBER(F216))),"",F216-E216)</f>
        <v/>
      </c>
      <c r="L216" s="9">
        <f>IF(C216="","",IF(OR(A216="",COUNTIF(BajetTable[ID item],A216)&lt;&gt;1),"Semak ID item",IF(OR(AND(E216&lt;&gt;"",NOT(ISNUMBER(E216))),AND(F216&lt;&gt;"",NOT(ISNUMBER(F216)))),"Semak amaun",IF(F216="","Isi kos disahkan",IF(G216&gt;F216,"Semak lebihan bayaran",IF(AND(ISNUMBER(J216),J216&lt;TODAY(),H216&gt;0),"Bayaran lewat","OK"))))))</f>
        <v/>
      </c>
    </row>
    <row r="217" spans="7:12" ht="30" customHeight="1">
      <c r="G217" s="16">
        <f>IF(OR(A217="",C217=""),"",SUMIF(BayaranTable[ID item],A217,BayaranTable[Amaun]))</f>
        <v/>
      </c>
      <c r="H217" s="16">
        <f>IF(OR(C217="",NOT(ISNUMBER(F217))),"",F217-N(G217))</f>
        <v/>
      </c>
      <c r="I217" s="16">
        <f>IF(OR(C217="",NOT(ISNUMBER(E217)),NOT(ISNUMBER(F217))),"",F217-E217)</f>
        <v/>
      </c>
      <c r="L217" s="9">
        <f>IF(C217="","",IF(OR(A217="",COUNTIF(BajetTable[ID item],A217)&lt;&gt;1),"Semak ID item",IF(OR(AND(E217&lt;&gt;"",NOT(ISNUMBER(E217))),AND(F217&lt;&gt;"",NOT(ISNUMBER(F217)))),"Semak amaun",IF(F217="","Isi kos disahkan",IF(G217&gt;F217,"Semak lebihan bayaran",IF(AND(ISNUMBER(J217),J217&lt;TODAY(),H217&gt;0),"Bayaran lewat","OK"))))))</f>
        <v/>
      </c>
    </row>
    <row r="218" spans="7:12" ht="30" customHeight="1">
      <c r="G218" s="16">
        <f>IF(OR(A218="",C218=""),"",SUMIF(BayaranTable[ID item],A218,BayaranTable[Amaun]))</f>
        <v/>
      </c>
      <c r="H218" s="16">
        <f>IF(OR(C218="",NOT(ISNUMBER(F218))),"",F218-N(G218))</f>
        <v/>
      </c>
      <c r="I218" s="16">
        <f>IF(OR(C218="",NOT(ISNUMBER(E218)),NOT(ISNUMBER(F218))),"",F218-E218)</f>
        <v/>
      </c>
      <c r="L218" s="9">
        <f>IF(C218="","",IF(OR(A218="",COUNTIF(BajetTable[ID item],A218)&lt;&gt;1),"Semak ID item",IF(OR(AND(E218&lt;&gt;"",NOT(ISNUMBER(E218))),AND(F218&lt;&gt;"",NOT(ISNUMBER(F218)))),"Semak amaun",IF(F218="","Isi kos disahkan",IF(G218&gt;F218,"Semak lebihan bayaran",IF(AND(ISNUMBER(J218),J218&lt;TODAY(),H218&gt;0),"Bayaran lewat","OK"))))))</f>
        <v/>
      </c>
    </row>
    <row r="219" spans="7:12" ht="30" customHeight="1">
      <c r="G219" s="16">
        <f>IF(OR(A219="",C219=""),"",SUMIF(BayaranTable[ID item],A219,BayaranTable[Amaun]))</f>
        <v/>
      </c>
      <c r="H219" s="16">
        <f>IF(OR(C219="",NOT(ISNUMBER(F219))),"",F219-N(G219))</f>
        <v/>
      </c>
      <c r="I219" s="16">
        <f>IF(OR(C219="",NOT(ISNUMBER(E219)),NOT(ISNUMBER(F219))),"",F219-E219)</f>
        <v/>
      </c>
      <c r="L219" s="9">
        <f>IF(C219="","",IF(OR(A219="",COUNTIF(BajetTable[ID item],A219)&lt;&gt;1),"Semak ID item",IF(OR(AND(E219&lt;&gt;"",NOT(ISNUMBER(E219))),AND(F219&lt;&gt;"",NOT(ISNUMBER(F219)))),"Semak amaun",IF(F219="","Isi kos disahkan",IF(G219&gt;F219,"Semak lebihan bayaran",IF(AND(ISNUMBER(J219),J219&lt;TODAY(),H219&gt;0),"Bayaran lewat","OK"))))))</f>
        <v/>
      </c>
    </row>
    <row r="220" spans="7:12" ht="30" customHeight="1">
      <c r="G220" s="16">
        <f>IF(OR(A220="",C220=""),"",SUMIF(BayaranTable[ID item],A220,BayaranTable[Amaun]))</f>
        <v/>
      </c>
      <c r="H220" s="16">
        <f>IF(OR(C220="",NOT(ISNUMBER(F220))),"",F220-N(G220))</f>
        <v/>
      </c>
      <c r="I220" s="16">
        <f>IF(OR(C220="",NOT(ISNUMBER(E220)),NOT(ISNUMBER(F220))),"",F220-E220)</f>
        <v/>
      </c>
      <c r="L220" s="9">
        <f>IF(C220="","",IF(OR(A220="",COUNTIF(BajetTable[ID item],A220)&lt;&gt;1),"Semak ID item",IF(OR(AND(E220&lt;&gt;"",NOT(ISNUMBER(E220))),AND(F220&lt;&gt;"",NOT(ISNUMBER(F220)))),"Semak amaun",IF(F220="","Isi kos disahkan",IF(G220&gt;F220,"Semak lebihan bayaran",IF(AND(ISNUMBER(J220),J220&lt;TODAY(),H220&gt;0),"Bayaran lewat","OK"))))))</f>
        <v/>
      </c>
    </row>
    <row r="221" spans="7:12" ht="30" customHeight="1">
      <c r="G221" s="16">
        <f>IF(OR(A221="",C221=""),"",SUMIF(BayaranTable[ID item],A221,BayaranTable[Amaun]))</f>
        <v/>
      </c>
      <c r="H221" s="16">
        <f>IF(OR(C221="",NOT(ISNUMBER(F221))),"",F221-N(G221))</f>
        <v/>
      </c>
      <c r="I221" s="16">
        <f>IF(OR(C221="",NOT(ISNUMBER(E221)),NOT(ISNUMBER(F221))),"",F221-E221)</f>
        <v/>
      </c>
      <c r="L221" s="9">
        <f>IF(C221="","",IF(OR(A221="",COUNTIF(BajetTable[ID item],A221)&lt;&gt;1),"Semak ID item",IF(OR(AND(E221&lt;&gt;"",NOT(ISNUMBER(E221))),AND(F221&lt;&gt;"",NOT(ISNUMBER(F221)))),"Semak amaun",IF(F221="","Isi kos disahkan",IF(G221&gt;F221,"Semak lebihan bayaran",IF(AND(ISNUMBER(J221),J221&lt;TODAY(),H221&gt;0),"Bayaran lewat","OK"))))))</f>
        <v/>
      </c>
    </row>
    <row r="222" spans="7:12" ht="30" customHeight="1">
      <c r="G222" s="16">
        <f>IF(OR(A222="",C222=""),"",SUMIF(BayaranTable[ID item],A222,BayaranTable[Amaun]))</f>
        <v/>
      </c>
      <c r="H222" s="16">
        <f>IF(OR(C222="",NOT(ISNUMBER(F222))),"",F222-N(G222))</f>
        <v/>
      </c>
      <c r="I222" s="16">
        <f>IF(OR(C222="",NOT(ISNUMBER(E222)),NOT(ISNUMBER(F222))),"",F222-E222)</f>
        <v/>
      </c>
      <c r="L222" s="9">
        <f>IF(C222="","",IF(OR(A222="",COUNTIF(BajetTable[ID item],A222)&lt;&gt;1),"Semak ID item",IF(OR(AND(E222&lt;&gt;"",NOT(ISNUMBER(E222))),AND(F222&lt;&gt;"",NOT(ISNUMBER(F222)))),"Semak amaun",IF(F222="","Isi kos disahkan",IF(G222&gt;F222,"Semak lebihan bayaran",IF(AND(ISNUMBER(J222),J222&lt;TODAY(),H222&gt;0),"Bayaran lewat","OK"))))))</f>
        <v/>
      </c>
    </row>
    <row r="223" spans="7:12" ht="30" customHeight="1">
      <c r="G223" s="16">
        <f>IF(OR(A223="",C223=""),"",SUMIF(BayaranTable[ID item],A223,BayaranTable[Amaun]))</f>
        <v/>
      </c>
      <c r="H223" s="16">
        <f>IF(OR(C223="",NOT(ISNUMBER(F223))),"",F223-N(G223))</f>
        <v/>
      </c>
      <c r="I223" s="16">
        <f>IF(OR(C223="",NOT(ISNUMBER(E223)),NOT(ISNUMBER(F223))),"",F223-E223)</f>
        <v/>
      </c>
      <c r="L223" s="9">
        <f>IF(C223="","",IF(OR(A223="",COUNTIF(BajetTable[ID item],A223)&lt;&gt;1),"Semak ID item",IF(OR(AND(E223&lt;&gt;"",NOT(ISNUMBER(E223))),AND(F223&lt;&gt;"",NOT(ISNUMBER(F223)))),"Semak amaun",IF(F223="","Isi kos disahkan",IF(G223&gt;F223,"Semak lebihan bayaran",IF(AND(ISNUMBER(J223),J223&lt;TODAY(),H223&gt;0),"Bayaran lewat","OK"))))))</f>
        <v/>
      </c>
    </row>
    <row r="224" spans="7:12" ht="30" customHeight="1">
      <c r="G224" s="16">
        <f>IF(OR(A224="",C224=""),"",SUMIF(BayaranTable[ID item],A224,BayaranTable[Amaun]))</f>
        <v/>
      </c>
      <c r="H224" s="16">
        <f>IF(OR(C224="",NOT(ISNUMBER(F224))),"",F224-N(G224))</f>
        <v/>
      </c>
      <c r="I224" s="16">
        <f>IF(OR(C224="",NOT(ISNUMBER(E224)),NOT(ISNUMBER(F224))),"",F224-E224)</f>
        <v/>
      </c>
      <c r="L224" s="9">
        <f>IF(C224="","",IF(OR(A224="",COUNTIF(BajetTable[ID item],A224)&lt;&gt;1),"Semak ID item",IF(OR(AND(E224&lt;&gt;"",NOT(ISNUMBER(E224))),AND(F224&lt;&gt;"",NOT(ISNUMBER(F224)))),"Semak amaun",IF(F224="","Isi kos disahkan",IF(G224&gt;F224,"Semak lebihan bayaran",IF(AND(ISNUMBER(J224),J224&lt;TODAY(),H224&gt;0),"Bayaran lewat","OK"))))))</f>
        <v/>
      </c>
    </row>
    <row r="225" spans="7:12" ht="30" customHeight="1">
      <c r="G225" s="16">
        <f>IF(OR(A225="",C225=""),"",SUMIF(BayaranTable[ID item],A225,BayaranTable[Amaun]))</f>
        <v/>
      </c>
      <c r="H225" s="16">
        <f>IF(OR(C225="",NOT(ISNUMBER(F225))),"",F225-N(G225))</f>
        <v/>
      </c>
      <c r="I225" s="16">
        <f>IF(OR(C225="",NOT(ISNUMBER(E225)),NOT(ISNUMBER(F225))),"",F225-E225)</f>
        <v/>
      </c>
      <c r="L225" s="9">
        <f>IF(C225="","",IF(OR(A225="",COUNTIF(BajetTable[ID item],A225)&lt;&gt;1),"Semak ID item",IF(OR(AND(E225&lt;&gt;"",NOT(ISNUMBER(E225))),AND(F225&lt;&gt;"",NOT(ISNUMBER(F225)))),"Semak amaun",IF(F225="","Isi kos disahkan",IF(G225&gt;F225,"Semak lebihan bayaran",IF(AND(ISNUMBER(J225),J225&lt;TODAY(),H225&gt;0),"Bayaran lewat","OK"))))))</f>
        <v/>
      </c>
    </row>
    <row r="226" spans="7:12" ht="30" customHeight="1">
      <c r="G226" s="16">
        <f>IF(OR(A226="",C226=""),"",SUMIF(BayaranTable[ID item],A226,BayaranTable[Amaun]))</f>
        <v/>
      </c>
      <c r="H226" s="16">
        <f>IF(OR(C226="",NOT(ISNUMBER(F226))),"",F226-N(G226))</f>
        <v/>
      </c>
      <c r="I226" s="16">
        <f>IF(OR(C226="",NOT(ISNUMBER(E226)),NOT(ISNUMBER(F226))),"",F226-E226)</f>
        <v/>
      </c>
      <c r="L226" s="9">
        <f>IF(C226="","",IF(OR(A226="",COUNTIF(BajetTable[ID item],A226)&lt;&gt;1),"Semak ID item",IF(OR(AND(E226&lt;&gt;"",NOT(ISNUMBER(E226))),AND(F226&lt;&gt;"",NOT(ISNUMBER(F226)))),"Semak amaun",IF(F226="","Isi kos disahkan",IF(G226&gt;F226,"Semak lebihan bayaran",IF(AND(ISNUMBER(J226),J226&lt;TODAY(),H226&gt;0),"Bayaran lewat","OK"))))))</f>
        <v/>
      </c>
    </row>
    <row r="227" spans="7:12" ht="30" customHeight="1">
      <c r="G227" s="16">
        <f>IF(OR(A227="",C227=""),"",SUMIF(BayaranTable[ID item],A227,BayaranTable[Amaun]))</f>
        <v/>
      </c>
      <c r="H227" s="16">
        <f>IF(OR(C227="",NOT(ISNUMBER(F227))),"",F227-N(G227))</f>
        <v/>
      </c>
      <c r="I227" s="16">
        <f>IF(OR(C227="",NOT(ISNUMBER(E227)),NOT(ISNUMBER(F227))),"",F227-E227)</f>
        <v/>
      </c>
      <c r="L227" s="9">
        <f>IF(C227="","",IF(OR(A227="",COUNTIF(BajetTable[ID item],A227)&lt;&gt;1),"Semak ID item",IF(OR(AND(E227&lt;&gt;"",NOT(ISNUMBER(E227))),AND(F227&lt;&gt;"",NOT(ISNUMBER(F227)))),"Semak amaun",IF(F227="","Isi kos disahkan",IF(G227&gt;F227,"Semak lebihan bayaran",IF(AND(ISNUMBER(J227),J227&lt;TODAY(),H227&gt;0),"Bayaran lewat","OK"))))))</f>
        <v/>
      </c>
    </row>
    <row r="228" spans="7:12" ht="30" customHeight="1">
      <c r="G228" s="16">
        <f>IF(OR(A228="",C228=""),"",SUMIF(BayaranTable[ID item],A228,BayaranTable[Amaun]))</f>
        <v/>
      </c>
      <c r="H228" s="16">
        <f>IF(OR(C228="",NOT(ISNUMBER(F228))),"",F228-N(G228))</f>
        <v/>
      </c>
      <c r="I228" s="16">
        <f>IF(OR(C228="",NOT(ISNUMBER(E228)),NOT(ISNUMBER(F228))),"",F228-E228)</f>
        <v/>
      </c>
      <c r="L228" s="9">
        <f>IF(C228="","",IF(OR(A228="",COUNTIF(BajetTable[ID item],A228)&lt;&gt;1),"Semak ID item",IF(OR(AND(E228&lt;&gt;"",NOT(ISNUMBER(E228))),AND(F228&lt;&gt;"",NOT(ISNUMBER(F228)))),"Semak amaun",IF(F228="","Isi kos disahkan",IF(G228&gt;F228,"Semak lebihan bayaran",IF(AND(ISNUMBER(J228),J228&lt;TODAY(),H228&gt;0),"Bayaran lewat","OK"))))))</f>
        <v/>
      </c>
    </row>
    <row r="229" spans="7:12" ht="30" customHeight="1">
      <c r="G229" s="16">
        <f>IF(OR(A229="",C229=""),"",SUMIF(BayaranTable[ID item],A229,BayaranTable[Amaun]))</f>
        <v/>
      </c>
      <c r="H229" s="16">
        <f>IF(OR(C229="",NOT(ISNUMBER(F229))),"",F229-N(G229))</f>
        <v/>
      </c>
      <c r="I229" s="16">
        <f>IF(OR(C229="",NOT(ISNUMBER(E229)),NOT(ISNUMBER(F229))),"",F229-E229)</f>
        <v/>
      </c>
      <c r="L229" s="9">
        <f>IF(C229="","",IF(OR(A229="",COUNTIF(BajetTable[ID item],A229)&lt;&gt;1),"Semak ID item",IF(OR(AND(E229&lt;&gt;"",NOT(ISNUMBER(E229))),AND(F229&lt;&gt;"",NOT(ISNUMBER(F229)))),"Semak amaun",IF(F229="","Isi kos disahkan",IF(G229&gt;F229,"Semak lebihan bayaran",IF(AND(ISNUMBER(J229),J229&lt;TODAY(),H229&gt;0),"Bayaran lewat","OK"))))))</f>
        <v/>
      </c>
    </row>
    <row r="230" spans="7:12" ht="30" customHeight="1">
      <c r="G230" s="16">
        <f>IF(OR(A230="",C230=""),"",SUMIF(BayaranTable[ID item],A230,BayaranTable[Amaun]))</f>
        <v/>
      </c>
      <c r="H230" s="16">
        <f>IF(OR(C230="",NOT(ISNUMBER(F230))),"",F230-N(G230))</f>
        <v/>
      </c>
      <c r="I230" s="16">
        <f>IF(OR(C230="",NOT(ISNUMBER(E230)),NOT(ISNUMBER(F230))),"",F230-E230)</f>
        <v/>
      </c>
      <c r="L230" s="9">
        <f>IF(C230="","",IF(OR(A230="",COUNTIF(BajetTable[ID item],A230)&lt;&gt;1),"Semak ID item",IF(OR(AND(E230&lt;&gt;"",NOT(ISNUMBER(E230))),AND(F230&lt;&gt;"",NOT(ISNUMBER(F230)))),"Semak amaun",IF(F230="","Isi kos disahkan",IF(G230&gt;F230,"Semak lebihan bayaran",IF(AND(ISNUMBER(J230),J230&lt;TODAY(),H230&gt;0),"Bayaran lewat","OK"))))))</f>
        <v/>
      </c>
    </row>
    <row r="231" spans="7:12" ht="30" customHeight="1">
      <c r="G231" s="16">
        <f>IF(OR(A231="",C231=""),"",SUMIF(BayaranTable[ID item],A231,BayaranTable[Amaun]))</f>
        <v/>
      </c>
      <c r="H231" s="16">
        <f>IF(OR(C231="",NOT(ISNUMBER(F231))),"",F231-N(G231))</f>
        <v/>
      </c>
      <c r="I231" s="16">
        <f>IF(OR(C231="",NOT(ISNUMBER(E231)),NOT(ISNUMBER(F231))),"",F231-E231)</f>
        <v/>
      </c>
      <c r="L231" s="9">
        <f>IF(C231="","",IF(OR(A231="",COUNTIF(BajetTable[ID item],A231)&lt;&gt;1),"Semak ID item",IF(OR(AND(E231&lt;&gt;"",NOT(ISNUMBER(E231))),AND(F231&lt;&gt;"",NOT(ISNUMBER(F231)))),"Semak amaun",IF(F231="","Isi kos disahkan",IF(G231&gt;F231,"Semak lebihan bayaran",IF(AND(ISNUMBER(J231),J231&lt;TODAY(),H231&gt;0),"Bayaran lewat","OK"))))))</f>
        <v/>
      </c>
    </row>
    <row r="232" spans="7:12" ht="30" customHeight="1">
      <c r="G232" s="16">
        <f>IF(OR(A232="",C232=""),"",SUMIF(BayaranTable[ID item],A232,BayaranTable[Amaun]))</f>
        <v/>
      </c>
      <c r="H232" s="16">
        <f>IF(OR(C232="",NOT(ISNUMBER(F232))),"",F232-N(G232))</f>
        <v/>
      </c>
      <c r="I232" s="16">
        <f>IF(OR(C232="",NOT(ISNUMBER(E232)),NOT(ISNUMBER(F232))),"",F232-E232)</f>
        <v/>
      </c>
      <c r="L232" s="9">
        <f>IF(C232="","",IF(OR(A232="",COUNTIF(BajetTable[ID item],A232)&lt;&gt;1),"Semak ID item",IF(OR(AND(E232&lt;&gt;"",NOT(ISNUMBER(E232))),AND(F232&lt;&gt;"",NOT(ISNUMBER(F232)))),"Semak amaun",IF(F232="","Isi kos disahkan",IF(G232&gt;F232,"Semak lebihan bayaran",IF(AND(ISNUMBER(J232),J232&lt;TODAY(),H232&gt;0),"Bayaran lewat","OK"))))))</f>
        <v/>
      </c>
    </row>
    <row r="233" spans="7:12" ht="30" customHeight="1">
      <c r="G233" s="16">
        <f>IF(OR(A233="",C233=""),"",SUMIF(BayaranTable[ID item],A233,BayaranTable[Amaun]))</f>
        <v/>
      </c>
      <c r="H233" s="16">
        <f>IF(OR(C233="",NOT(ISNUMBER(F233))),"",F233-N(G233))</f>
        <v/>
      </c>
      <c r="I233" s="16">
        <f>IF(OR(C233="",NOT(ISNUMBER(E233)),NOT(ISNUMBER(F233))),"",F233-E233)</f>
        <v/>
      </c>
      <c r="L233" s="9">
        <f>IF(C233="","",IF(OR(A233="",COUNTIF(BajetTable[ID item],A233)&lt;&gt;1),"Semak ID item",IF(OR(AND(E233&lt;&gt;"",NOT(ISNUMBER(E233))),AND(F233&lt;&gt;"",NOT(ISNUMBER(F233)))),"Semak amaun",IF(F233="","Isi kos disahkan",IF(G233&gt;F233,"Semak lebihan bayaran",IF(AND(ISNUMBER(J233),J233&lt;TODAY(),H233&gt;0),"Bayaran lewat","OK"))))))</f>
        <v/>
      </c>
    </row>
    <row r="234" spans="7:12" ht="30" customHeight="1">
      <c r="G234" s="16">
        <f>IF(OR(A234="",C234=""),"",SUMIF(BayaranTable[ID item],A234,BayaranTable[Amaun]))</f>
        <v/>
      </c>
      <c r="H234" s="16">
        <f>IF(OR(C234="",NOT(ISNUMBER(F234))),"",F234-N(G234))</f>
        <v/>
      </c>
      <c r="I234" s="16">
        <f>IF(OR(C234="",NOT(ISNUMBER(E234)),NOT(ISNUMBER(F234))),"",F234-E234)</f>
        <v/>
      </c>
      <c r="L234" s="9">
        <f>IF(C234="","",IF(OR(A234="",COUNTIF(BajetTable[ID item],A234)&lt;&gt;1),"Semak ID item",IF(OR(AND(E234&lt;&gt;"",NOT(ISNUMBER(E234))),AND(F234&lt;&gt;"",NOT(ISNUMBER(F234)))),"Semak amaun",IF(F234="","Isi kos disahkan",IF(G234&gt;F234,"Semak lebihan bayaran",IF(AND(ISNUMBER(J234),J234&lt;TODAY(),H234&gt;0),"Bayaran lewat","OK"))))))</f>
        <v/>
      </c>
    </row>
    <row r="235" spans="7:12" ht="30" customHeight="1">
      <c r="G235" s="16">
        <f>IF(OR(A235="",C235=""),"",SUMIF(BayaranTable[ID item],A235,BayaranTable[Amaun]))</f>
        <v/>
      </c>
      <c r="H235" s="16">
        <f>IF(OR(C235="",NOT(ISNUMBER(F235))),"",F235-N(G235))</f>
        <v/>
      </c>
      <c r="I235" s="16">
        <f>IF(OR(C235="",NOT(ISNUMBER(E235)),NOT(ISNUMBER(F235))),"",F235-E235)</f>
        <v/>
      </c>
      <c r="L235" s="9">
        <f>IF(C235="","",IF(OR(A235="",COUNTIF(BajetTable[ID item],A235)&lt;&gt;1),"Semak ID item",IF(OR(AND(E235&lt;&gt;"",NOT(ISNUMBER(E235))),AND(F235&lt;&gt;"",NOT(ISNUMBER(F235)))),"Semak amaun",IF(F235="","Isi kos disahkan",IF(G235&gt;F235,"Semak lebihan bayaran",IF(AND(ISNUMBER(J235),J235&lt;TODAY(),H235&gt;0),"Bayaran lewat","OK"))))))</f>
        <v/>
      </c>
    </row>
    <row r="236" spans="7:12" ht="30" customHeight="1">
      <c r="G236" s="16">
        <f>IF(OR(A236="",C236=""),"",SUMIF(BayaranTable[ID item],A236,BayaranTable[Amaun]))</f>
        <v/>
      </c>
      <c r="H236" s="16">
        <f>IF(OR(C236="",NOT(ISNUMBER(F236))),"",F236-N(G236))</f>
        <v/>
      </c>
      <c r="I236" s="16">
        <f>IF(OR(C236="",NOT(ISNUMBER(E236)),NOT(ISNUMBER(F236))),"",F236-E236)</f>
        <v/>
      </c>
      <c r="L236" s="9">
        <f>IF(C236="","",IF(OR(A236="",COUNTIF(BajetTable[ID item],A236)&lt;&gt;1),"Semak ID item",IF(OR(AND(E236&lt;&gt;"",NOT(ISNUMBER(E236))),AND(F236&lt;&gt;"",NOT(ISNUMBER(F236)))),"Semak amaun",IF(F236="","Isi kos disahkan",IF(G236&gt;F236,"Semak lebihan bayaran",IF(AND(ISNUMBER(J236),J236&lt;TODAY(),H236&gt;0),"Bayaran lewat","OK"))))))</f>
        <v/>
      </c>
    </row>
    <row r="237" spans="7:12" ht="30" customHeight="1">
      <c r="G237" s="16">
        <f>IF(OR(A237="",C237=""),"",SUMIF(BayaranTable[ID item],A237,BayaranTable[Amaun]))</f>
        <v/>
      </c>
      <c r="H237" s="16">
        <f>IF(OR(C237="",NOT(ISNUMBER(F237))),"",F237-N(G237))</f>
        <v/>
      </c>
      <c r="I237" s="16">
        <f>IF(OR(C237="",NOT(ISNUMBER(E237)),NOT(ISNUMBER(F237))),"",F237-E237)</f>
        <v/>
      </c>
      <c r="L237" s="9">
        <f>IF(C237="","",IF(OR(A237="",COUNTIF(BajetTable[ID item],A237)&lt;&gt;1),"Semak ID item",IF(OR(AND(E237&lt;&gt;"",NOT(ISNUMBER(E237))),AND(F237&lt;&gt;"",NOT(ISNUMBER(F237)))),"Semak amaun",IF(F237="","Isi kos disahkan",IF(G237&gt;F237,"Semak lebihan bayaran",IF(AND(ISNUMBER(J237),J237&lt;TODAY(),H237&gt;0),"Bayaran lewat","OK"))))))</f>
        <v/>
      </c>
    </row>
    <row r="238" spans="7:12" ht="30" customHeight="1">
      <c r="G238" s="16">
        <f>IF(OR(A238="",C238=""),"",SUMIF(BayaranTable[ID item],A238,BayaranTable[Amaun]))</f>
        <v/>
      </c>
      <c r="H238" s="16">
        <f>IF(OR(C238="",NOT(ISNUMBER(F238))),"",F238-N(G238))</f>
        <v/>
      </c>
      <c r="I238" s="16">
        <f>IF(OR(C238="",NOT(ISNUMBER(E238)),NOT(ISNUMBER(F238))),"",F238-E238)</f>
        <v/>
      </c>
      <c r="L238" s="9">
        <f>IF(C238="","",IF(OR(A238="",COUNTIF(BajetTable[ID item],A238)&lt;&gt;1),"Semak ID item",IF(OR(AND(E238&lt;&gt;"",NOT(ISNUMBER(E238))),AND(F238&lt;&gt;"",NOT(ISNUMBER(F238)))),"Semak amaun",IF(F238="","Isi kos disahkan",IF(G238&gt;F238,"Semak lebihan bayaran",IF(AND(ISNUMBER(J238),J238&lt;TODAY(),H238&gt;0),"Bayaran lewat","OK"))))))</f>
        <v/>
      </c>
    </row>
    <row r="239" spans="7:12" ht="30" customHeight="1">
      <c r="G239" s="16">
        <f>IF(OR(A239="",C239=""),"",SUMIF(BayaranTable[ID item],A239,BayaranTable[Amaun]))</f>
        <v/>
      </c>
      <c r="H239" s="16">
        <f>IF(OR(C239="",NOT(ISNUMBER(F239))),"",F239-N(G239))</f>
        <v/>
      </c>
      <c r="I239" s="16">
        <f>IF(OR(C239="",NOT(ISNUMBER(E239)),NOT(ISNUMBER(F239))),"",F239-E239)</f>
        <v/>
      </c>
      <c r="L239" s="9">
        <f>IF(C239="","",IF(OR(A239="",COUNTIF(BajetTable[ID item],A239)&lt;&gt;1),"Semak ID item",IF(OR(AND(E239&lt;&gt;"",NOT(ISNUMBER(E239))),AND(F239&lt;&gt;"",NOT(ISNUMBER(F239)))),"Semak amaun",IF(F239="","Isi kos disahkan",IF(G239&gt;F239,"Semak lebihan bayaran",IF(AND(ISNUMBER(J239),J239&lt;TODAY(),H239&gt;0),"Bayaran lewat","OK"))))))</f>
        <v/>
      </c>
    </row>
    <row r="240" spans="7:12" ht="30" customHeight="1">
      <c r="G240" s="16">
        <f>IF(OR(A240="",C240=""),"",SUMIF(BayaranTable[ID item],A240,BayaranTable[Amaun]))</f>
        <v/>
      </c>
      <c r="H240" s="16">
        <f>IF(OR(C240="",NOT(ISNUMBER(F240))),"",F240-N(G240))</f>
        <v/>
      </c>
      <c r="I240" s="16">
        <f>IF(OR(C240="",NOT(ISNUMBER(E240)),NOT(ISNUMBER(F240))),"",F240-E240)</f>
        <v/>
      </c>
      <c r="L240" s="9">
        <f>IF(C240="","",IF(OR(A240="",COUNTIF(BajetTable[ID item],A240)&lt;&gt;1),"Semak ID item",IF(OR(AND(E240&lt;&gt;"",NOT(ISNUMBER(E240))),AND(F240&lt;&gt;"",NOT(ISNUMBER(F240)))),"Semak amaun",IF(F240="","Isi kos disahkan",IF(G240&gt;F240,"Semak lebihan bayaran",IF(AND(ISNUMBER(J240),J240&lt;TODAY(),H240&gt;0),"Bayaran lewat","OK"))))))</f>
        <v/>
      </c>
    </row>
    <row r="241" spans="7:12" ht="30" customHeight="1">
      <c r="G241" s="16">
        <f>IF(OR(A241="",C241=""),"",SUMIF(BayaranTable[ID item],A241,BayaranTable[Amaun]))</f>
        <v/>
      </c>
      <c r="H241" s="16">
        <f>IF(OR(C241="",NOT(ISNUMBER(F241))),"",F241-N(G241))</f>
        <v/>
      </c>
      <c r="I241" s="16">
        <f>IF(OR(C241="",NOT(ISNUMBER(E241)),NOT(ISNUMBER(F241))),"",F241-E241)</f>
        <v/>
      </c>
      <c r="L241" s="9">
        <f>IF(C241="","",IF(OR(A241="",COUNTIF(BajetTable[ID item],A241)&lt;&gt;1),"Semak ID item",IF(OR(AND(E241&lt;&gt;"",NOT(ISNUMBER(E241))),AND(F241&lt;&gt;"",NOT(ISNUMBER(F241)))),"Semak amaun",IF(F241="","Isi kos disahkan",IF(G241&gt;F241,"Semak lebihan bayaran",IF(AND(ISNUMBER(J241),J241&lt;TODAY(),H241&gt;0),"Bayaran lewat","OK"))))))</f>
        <v/>
      </c>
    </row>
    <row r="242" spans="7:12" ht="30" customHeight="1">
      <c r="G242" s="16">
        <f>IF(OR(A242="",C242=""),"",SUMIF(BayaranTable[ID item],A242,BayaranTable[Amaun]))</f>
        <v/>
      </c>
      <c r="H242" s="16">
        <f>IF(OR(C242="",NOT(ISNUMBER(F242))),"",F242-N(G242))</f>
        <v/>
      </c>
      <c r="I242" s="16">
        <f>IF(OR(C242="",NOT(ISNUMBER(E242)),NOT(ISNUMBER(F242))),"",F242-E242)</f>
        <v/>
      </c>
      <c r="L242" s="9">
        <f>IF(C242="","",IF(OR(A242="",COUNTIF(BajetTable[ID item],A242)&lt;&gt;1),"Semak ID item",IF(OR(AND(E242&lt;&gt;"",NOT(ISNUMBER(E242))),AND(F242&lt;&gt;"",NOT(ISNUMBER(F242)))),"Semak amaun",IF(F242="","Isi kos disahkan",IF(G242&gt;F242,"Semak lebihan bayaran",IF(AND(ISNUMBER(J242),J242&lt;TODAY(),H242&gt;0),"Bayaran lewat","OK"))))))</f>
        <v/>
      </c>
    </row>
    <row r="243" spans="7:12" ht="30" customHeight="1">
      <c r="G243" s="16">
        <f>IF(OR(A243="",C243=""),"",SUMIF(BayaranTable[ID item],A243,BayaranTable[Amaun]))</f>
        <v/>
      </c>
      <c r="H243" s="16">
        <f>IF(OR(C243="",NOT(ISNUMBER(F243))),"",F243-N(G243))</f>
        <v/>
      </c>
      <c r="I243" s="16">
        <f>IF(OR(C243="",NOT(ISNUMBER(E243)),NOT(ISNUMBER(F243))),"",F243-E243)</f>
        <v/>
      </c>
      <c r="L243" s="9">
        <f>IF(C243="","",IF(OR(A243="",COUNTIF(BajetTable[ID item],A243)&lt;&gt;1),"Semak ID item",IF(OR(AND(E243&lt;&gt;"",NOT(ISNUMBER(E243))),AND(F243&lt;&gt;"",NOT(ISNUMBER(F243)))),"Semak amaun",IF(F243="","Isi kos disahkan",IF(G243&gt;F243,"Semak lebihan bayaran",IF(AND(ISNUMBER(J243),J243&lt;TODAY(),H243&gt;0),"Bayaran lewat","OK"))))))</f>
        <v/>
      </c>
    </row>
    <row r="244" spans="7:12" ht="30" customHeight="1">
      <c r="G244" s="16">
        <f>IF(OR(A244="",C244=""),"",SUMIF(BayaranTable[ID item],A244,BayaranTable[Amaun]))</f>
        <v/>
      </c>
      <c r="H244" s="16">
        <f>IF(OR(C244="",NOT(ISNUMBER(F244))),"",F244-N(G244))</f>
        <v/>
      </c>
      <c r="I244" s="16">
        <f>IF(OR(C244="",NOT(ISNUMBER(E244)),NOT(ISNUMBER(F244))),"",F244-E244)</f>
        <v/>
      </c>
      <c r="L244" s="9">
        <f>IF(C244="","",IF(OR(A244="",COUNTIF(BajetTable[ID item],A244)&lt;&gt;1),"Semak ID item",IF(OR(AND(E244&lt;&gt;"",NOT(ISNUMBER(E244))),AND(F244&lt;&gt;"",NOT(ISNUMBER(F244)))),"Semak amaun",IF(F244="","Isi kos disahkan",IF(G244&gt;F244,"Semak lebihan bayaran",IF(AND(ISNUMBER(J244),J244&lt;TODAY(),H244&gt;0),"Bayaran lewat","OK"))))))</f>
        <v/>
      </c>
    </row>
    <row r="245" spans="7:12" ht="30" customHeight="1">
      <c r="G245" s="16">
        <f>IF(OR(A245="",C245=""),"",SUMIF(BayaranTable[ID item],A245,BayaranTable[Amaun]))</f>
        <v/>
      </c>
      <c r="H245" s="16">
        <f>IF(OR(C245="",NOT(ISNUMBER(F245))),"",F245-N(G245))</f>
        <v/>
      </c>
      <c r="I245" s="16">
        <f>IF(OR(C245="",NOT(ISNUMBER(E245)),NOT(ISNUMBER(F245))),"",F245-E245)</f>
        <v/>
      </c>
      <c r="L245" s="9">
        <f>IF(C245="","",IF(OR(A245="",COUNTIF(BajetTable[ID item],A245)&lt;&gt;1),"Semak ID item",IF(OR(AND(E245&lt;&gt;"",NOT(ISNUMBER(E245))),AND(F245&lt;&gt;"",NOT(ISNUMBER(F245)))),"Semak amaun",IF(F245="","Isi kos disahkan",IF(G245&gt;F245,"Semak lebihan bayaran",IF(AND(ISNUMBER(J245),J245&lt;TODAY(),H245&gt;0),"Bayaran lewat","OK"))))))</f>
        <v/>
      </c>
    </row>
    <row r="246" spans="7:12" ht="30" customHeight="1">
      <c r="G246" s="16">
        <f>IF(OR(A246="",C246=""),"",SUMIF(BayaranTable[ID item],A246,BayaranTable[Amaun]))</f>
        <v/>
      </c>
      <c r="H246" s="16">
        <f>IF(OR(C246="",NOT(ISNUMBER(F246))),"",F246-N(G246))</f>
        <v/>
      </c>
      <c r="I246" s="16">
        <f>IF(OR(C246="",NOT(ISNUMBER(E246)),NOT(ISNUMBER(F246))),"",F246-E246)</f>
        <v/>
      </c>
      <c r="L246" s="9">
        <f>IF(C246="","",IF(OR(A246="",COUNTIF(BajetTable[ID item],A246)&lt;&gt;1),"Semak ID item",IF(OR(AND(E246&lt;&gt;"",NOT(ISNUMBER(E246))),AND(F246&lt;&gt;"",NOT(ISNUMBER(F246)))),"Semak amaun",IF(F246="","Isi kos disahkan",IF(G246&gt;F246,"Semak lebihan bayaran",IF(AND(ISNUMBER(J246),J246&lt;TODAY(),H246&gt;0),"Bayaran lewat","OK"))))))</f>
        <v/>
      </c>
    </row>
    <row r="247" spans="7:12" ht="30" customHeight="1">
      <c r="G247" s="16">
        <f>IF(OR(A247="",C247=""),"",SUMIF(BayaranTable[ID item],A247,BayaranTable[Amaun]))</f>
        <v/>
      </c>
      <c r="H247" s="16">
        <f>IF(OR(C247="",NOT(ISNUMBER(F247))),"",F247-N(G247))</f>
        <v/>
      </c>
      <c r="I247" s="16">
        <f>IF(OR(C247="",NOT(ISNUMBER(E247)),NOT(ISNUMBER(F247))),"",F247-E247)</f>
        <v/>
      </c>
      <c r="L247" s="9">
        <f>IF(C247="","",IF(OR(A247="",COUNTIF(BajetTable[ID item],A247)&lt;&gt;1),"Semak ID item",IF(OR(AND(E247&lt;&gt;"",NOT(ISNUMBER(E247))),AND(F247&lt;&gt;"",NOT(ISNUMBER(F247)))),"Semak amaun",IF(F247="","Isi kos disahkan",IF(G247&gt;F247,"Semak lebihan bayaran",IF(AND(ISNUMBER(J247),J247&lt;TODAY(),H247&gt;0),"Bayaran lewat","OK"))))))</f>
        <v/>
      </c>
    </row>
    <row r="248" spans="7:12" ht="30" customHeight="1">
      <c r="G248" s="16">
        <f>IF(OR(A248="",C248=""),"",SUMIF(BayaranTable[ID item],A248,BayaranTable[Amaun]))</f>
        <v/>
      </c>
      <c r="H248" s="16">
        <f>IF(OR(C248="",NOT(ISNUMBER(F248))),"",F248-N(G248))</f>
        <v/>
      </c>
      <c r="I248" s="16">
        <f>IF(OR(C248="",NOT(ISNUMBER(E248)),NOT(ISNUMBER(F248))),"",F248-E248)</f>
        <v/>
      </c>
      <c r="L248" s="9">
        <f>IF(C248="","",IF(OR(A248="",COUNTIF(BajetTable[ID item],A248)&lt;&gt;1),"Semak ID item",IF(OR(AND(E248&lt;&gt;"",NOT(ISNUMBER(E248))),AND(F248&lt;&gt;"",NOT(ISNUMBER(F248)))),"Semak amaun",IF(F248="","Isi kos disahkan",IF(G248&gt;F248,"Semak lebihan bayaran",IF(AND(ISNUMBER(J248),J248&lt;TODAY(),H248&gt;0),"Bayaran lewat","OK"))))))</f>
        <v/>
      </c>
    </row>
    <row r="249" spans="7:12" ht="30" customHeight="1">
      <c r="G249" s="16">
        <f>IF(OR(A249="",C249=""),"",SUMIF(BayaranTable[ID item],A249,BayaranTable[Amaun]))</f>
        <v/>
      </c>
      <c r="H249" s="16">
        <f>IF(OR(C249="",NOT(ISNUMBER(F249))),"",F249-N(G249))</f>
        <v/>
      </c>
      <c r="I249" s="16">
        <f>IF(OR(C249="",NOT(ISNUMBER(E249)),NOT(ISNUMBER(F249))),"",F249-E249)</f>
        <v/>
      </c>
      <c r="L249" s="9">
        <f>IF(C249="","",IF(OR(A249="",COUNTIF(BajetTable[ID item],A249)&lt;&gt;1),"Semak ID item",IF(OR(AND(E249&lt;&gt;"",NOT(ISNUMBER(E249))),AND(F249&lt;&gt;"",NOT(ISNUMBER(F249)))),"Semak amaun",IF(F249="","Isi kos disahkan",IF(G249&gt;F249,"Semak lebihan bayaran",IF(AND(ISNUMBER(J249),J249&lt;TODAY(),H249&gt;0),"Bayaran lewat","OK"))))))</f>
        <v/>
      </c>
    </row>
    <row r="250" spans="7:12" ht="30" customHeight="1">
      <c r="G250" s="16">
        <f>IF(OR(A250="",C250=""),"",SUMIF(BayaranTable[ID item],A250,BayaranTable[Amaun]))</f>
        <v/>
      </c>
      <c r="H250" s="16">
        <f>IF(OR(C250="",NOT(ISNUMBER(F250))),"",F250-N(G250))</f>
        <v/>
      </c>
      <c r="I250" s="16">
        <f>IF(OR(C250="",NOT(ISNUMBER(E250)),NOT(ISNUMBER(F250))),"",F250-E250)</f>
        <v/>
      </c>
      <c r="L250" s="9">
        <f>IF(C250="","",IF(OR(A250="",COUNTIF(BajetTable[ID item],A250)&lt;&gt;1),"Semak ID item",IF(OR(AND(E250&lt;&gt;"",NOT(ISNUMBER(E250))),AND(F250&lt;&gt;"",NOT(ISNUMBER(F250)))),"Semak amaun",IF(F250="","Isi kos disahkan",IF(G250&gt;F250,"Semak lebihan bayaran",IF(AND(ISNUMBER(J250),J250&lt;TODAY(),H250&gt;0),"Bayaran lewat","OK"))))))</f>
        <v/>
      </c>
    </row>
    <row r="251" spans="7:12" ht="30" customHeight="1">
      <c r="G251" s="16">
        <f>IF(OR(A251="",C251=""),"",SUMIF(BayaranTable[ID item],A251,BayaranTable[Amaun]))</f>
        <v/>
      </c>
      <c r="H251" s="16">
        <f>IF(OR(C251="",NOT(ISNUMBER(F251))),"",F251-N(G251))</f>
        <v/>
      </c>
      <c r="I251" s="16">
        <f>IF(OR(C251="",NOT(ISNUMBER(E251)),NOT(ISNUMBER(F251))),"",F251-E251)</f>
        <v/>
      </c>
      <c r="L251" s="9">
        <f>IF(C251="","",IF(OR(A251="",COUNTIF(BajetTable[ID item],A251)&lt;&gt;1),"Semak ID item",IF(OR(AND(E251&lt;&gt;"",NOT(ISNUMBER(E251))),AND(F251&lt;&gt;"",NOT(ISNUMBER(F251)))),"Semak amaun",IF(F251="","Isi kos disahkan",IF(G251&gt;F251,"Semak lebihan bayaran",IF(AND(ISNUMBER(J251),J251&lt;TODAY(),H251&gt;0),"Bayaran lewat","OK"))))))</f>
        <v/>
      </c>
    </row>
    <row r="252" spans="7:12" ht="30" customHeight="1">
      <c r="G252" s="16">
        <f>IF(OR(A252="",C252=""),"",SUMIF(BayaranTable[ID item],A252,BayaranTable[Amaun]))</f>
        <v/>
      </c>
      <c r="H252" s="16">
        <f>IF(OR(C252="",NOT(ISNUMBER(F252))),"",F252-N(G252))</f>
        <v/>
      </c>
      <c r="I252" s="16">
        <f>IF(OR(C252="",NOT(ISNUMBER(E252)),NOT(ISNUMBER(F252))),"",F252-E252)</f>
        <v/>
      </c>
      <c r="L252" s="9">
        <f>IF(C252="","",IF(OR(A252="",COUNTIF(BajetTable[ID item],A252)&lt;&gt;1),"Semak ID item",IF(OR(AND(E252&lt;&gt;"",NOT(ISNUMBER(E252))),AND(F252&lt;&gt;"",NOT(ISNUMBER(F252)))),"Semak amaun",IF(F252="","Isi kos disahkan",IF(G252&gt;F252,"Semak lebihan bayaran",IF(AND(ISNUMBER(J252),J252&lt;TODAY(),H252&gt;0),"Bayaran lewat","OK"))))))</f>
        <v/>
      </c>
    </row>
    <row r="253" spans="7:12" ht="30" customHeight="1">
      <c r="G253" s="16">
        <f>IF(OR(A253="",C253=""),"",SUMIF(BayaranTable[ID item],A253,BayaranTable[Amaun]))</f>
        <v/>
      </c>
      <c r="H253" s="16">
        <f>IF(OR(C253="",NOT(ISNUMBER(F253))),"",F253-N(G253))</f>
        <v/>
      </c>
      <c r="I253" s="16">
        <f>IF(OR(C253="",NOT(ISNUMBER(E253)),NOT(ISNUMBER(F253))),"",F253-E253)</f>
        <v/>
      </c>
      <c r="L253" s="9">
        <f>IF(C253="","",IF(OR(A253="",COUNTIF(BajetTable[ID item],A253)&lt;&gt;1),"Semak ID item",IF(OR(AND(E253&lt;&gt;"",NOT(ISNUMBER(E253))),AND(F253&lt;&gt;"",NOT(ISNUMBER(F253)))),"Semak amaun",IF(F253="","Isi kos disahkan",IF(G253&gt;F253,"Semak lebihan bayaran",IF(AND(ISNUMBER(J253),J253&lt;TODAY(),H253&gt;0),"Bayaran lewat","OK"))))))</f>
        <v/>
      </c>
    </row>
    <row r="254" spans="7:12" ht="30" customHeight="1">
      <c r="G254" s="16">
        <f>IF(OR(A254="",C254=""),"",SUMIF(BayaranTable[ID item],A254,BayaranTable[Amaun]))</f>
        <v/>
      </c>
      <c r="H254" s="16">
        <f>IF(OR(C254="",NOT(ISNUMBER(F254))),"",F254-N(G254))</f>
        <v/>
      </c>
      <c r="I254" s="16">
        <f>IF(OR(C254="",NOT(ISNUMBER(E254)),NOT(ISNUMBER(F254))),"",F254-E254)</f>
        <v/>
      </c>
      <c r="L254" s="9">
        <f>IF(C254="","",IF(OR(A254="",COUNTIF(BajetTable[ID item],A254)&lt;&gt;1),"Semak ID item",IF(OR(AND(E254&lt;&gt;"",NOT(ISNUMBER(E254))),AND(F254&lt;&gt;"",NOT(ISNUMBER(F254)))),"Semak amaun",IF(F254="","Isi kos disahkan",IF(G254&gt;F254,"Semak lebihan bayaran",IF(AND(ISNUMBER(J254),J254&lt;TODAY(),H254&gt;0),"Bayaran lewat","OK"))))))</f>
        <v/>
      </c>
    </row>
    <row r="255" spans="7:12" ht="30" customHeight="1">
      <c r="G255" s="16">
        <f>IF(OR(A255="",C255=""),"",SUMIF(BayaranTable[ID item],A255,BayaranTable[Amaun]))</f>
        <v/>
      </c>
      <c r="H255" s="16">
        <f>IF(OR(C255="",NOT(ISNUMBER(F255))),"",F255-N(G255))</f>
        <v/>
      </c>
      <c r="I255" s="16">
        <f>IF(OR(C255="",NOT(ISNUMBER(E255)),NOT(ISNUMBER(F255))),"",F255-E255)</f>
        <v/>
      </c>
      <c r="L255" s="9">
        <f>IF(C255="","",IF(OR(A255="",COUNTIF(BajetTable[ID item],A255)&lt;&gt;1),"Semak ID item",IF(OR(AND(E255&lt;&gt;"",NOT(ISNUMBER(E255))),AND(F255&lt;&gt;"",NOT(ISNUMBER(F255)))),"Semak amaun",IF(F255="","Isi kos disahkan",IF(G255&gt;F255,"Semak lebihan bayaran",IF(AND(ISNUMBER(J255),J255&lt;TODAY(),H255&gt;0),"Bayaran lewat","OK"))))))</f>
        <v/>
      </c>
    </row>
    <row r="256" spans="7:12" ht="30" customHeight="1">
      <c r="G256" s="16">
        <f>IF(OR(A256="",C256=""),"",SUMIF(BayaranTable[ID item],A256,BayaranTable[Amaun]))</f>
        <v/>
      </c>
      <c r="H256" s="16">
        <f>IF(OR(C256="",NOT(ISNUMBER(F256))),"",F256-N(G256))</f>
        <v/>
      </c>
      <c r="I256" s="16">
        <f>IF(OR(C256="",NOT(ISNUMBER(E256)),NOT(ISNUMBER(F256))),"",F256-E256)</f>
        <v/>
      </c>
      <c r="L256" s="9">
        <f>IF(C256="","",IF(OR(A256="",COUNTIF(BajetTable[ID item],A256)&lt;&gt;1),"Semak ID item",IF(OR(AND(E256&lt;&gt;"",NOT(ISNUMBER(E256))),AND(F256&lt;&gt;"",NOT(ISNUMBER(F256)))),"Semak amaun",IF(F256="","Isi kos disahkan",IF(G256&gt;F256,"Semak lebihan bayaran",IF(AND(ISNUMBER(J256),J256&lt;TODAY(),H256&gt;0),"Bayaran lewat","OK"))))))</f>
        <v/>
      </c>
    </row>
    <row r="257" spans="7:12" ht="30" customHeight="1">
      <c r="G257" s="16">
        <f>IF(OR(A257="",C257=""),"",SUMIF(BayaranTable[ID item],A257,BayaranTable[Amaun]))</f>
        <v/>
      </c>
      <c r="H257" s="16">
        <f>IF(OR(C257="",NOT(ISNUMBER(F257))),"",F257-N(G257))</f>
        <v/>
      </c>
      <c r="I257" s="16">
        <f>IF(OR(C257="",NOT(ISNUMBER(E257)),NOT(ISNUMBER(F257))),"",F257-E257)</f>
        <v/>
      </c>
      <c r="L257" s="9">
        <f>IF(C257="","",IF(OR(A257="",COUNTIF(BajetTable[ID item],A257)&lt;&gt;1),"Semak ID item",IF(OR(AND(E257&lt;&gt;"",NOT(ISNUMBER(E257))),AND(F257&lt;&gt;"",NOT(ISNUMBER(F257)))),"Semak amaun",IF(F257="","Isi kos disahkan",IF(G257&gt;F257,"Semak lebihan bayaran",IF(AND(ISNUMBER(J257),J257&lt;TODAY(),H257&gt;0),"Bayaran lewat","OK"))))))</f>
        <v/>
      </c>
    </row>
    <row r="258" spans="7:12" ht="30" customHeight="1">
      <c r="G258" s="16">
        <f>IF(OR(A258="",C258=""),"",SUMIF(BayaranTable[ID item],A258,BayaranTable[Amaun]))</f>
        <v/>
      </c>
      <c r="H258" s="16">
        <f>IF(OR(C258="",NOT(ISNUMBER(F258))),"",F258-N(G258))</f>
        <v/>
      </c>
      <c r="I258" s="16">
        <f>IF(OR(C258="",NOT(ISNUMBER(E258)),NOT(ISNUMBER(F258))),"",F258-E258)</f>
        <v/>
      </c>
      <c r="L258" s="9">
        <f>IF(C258="","",IF(OR(A258="",COUNTIF(BajetTable[ID item],A258)&lt;&gt;1),"Semak ID item",IF(OR(AND(E258&lt;&gt;"",NOT(ISNUMBER(E258))),AND(F258&lt;&gt;"",NOT(ISNUMBER(F258)))),"Semak amaun",IF(F258="","Isi kos disahkan",IF(G258&gt;F258,"Semak lebihan bayaran",IF(AND(ISNUMBER(J258),J258&lt;TODAY(),H258&gt;0),"Bayaran lewat","OK"))))))</f>
        <v/>
      </c>
    </row>
    <row r="259" spans="7:12" ht="30" customHeight="1">
      <c r="G259" s="16">
        <f>IF(OR(A259="",C259=""),"",SUMIF(BayaranTable[ID item],A259,BayaranTable[Amaun]))</f>
        <v/>
      </c>
      <c r="H259" s="16">
        <f>IF(OR(C259="",NOT(ISNUMBER(F259))),"",F259-N(G259))</f>
        <v/>
      </c>
      <c r="I259" s="16">
        <f>IF(OR(C259="",NOT(ISNUMBER(E259)),NOT(ISNUMBER(F259))),"",F259-E259)</f>
        <v/>
      </c>
      <c r="L259" s="9">
        <f>IF(C259="","",IF(OR(A259="",COUNTIF(BajetTable[ID item],A259)&lt;&gt;1),"Semak ID item",IF(OR(AND(E259&lt;&gt;"",NOT(ISNUMBER(E259))),AND(F259&lt;&gt;"",NOT(ISNUMBER(F259)))),"Semak amaun",IF(F259="","Isi kos disahkan",IF(G259&gt;F259,"Semak lebihan bayaran",IF(AND(ISNUMBER(J259),J259&lt;TODAY(),H259&gt;0),"Bayaran lewat","OK"))))))</f>
        <v/>
      </c>
    </row>
    <row r="260" spans="7:12" ht="30" customHeight="1">
      <c r="G260" s="16">
        <f>IF(OR(A260="",C260=""),"",SUMIF(BayaranTable[ID item],A260,BayaranTable[Amaun]))</f>
        <v/>
      </c>
      <c r="H260" s="16">
        <f>IF(OR(C260="",NOT(ISNUMBER(F260))),"",F260-N(G260))</f>
        <v/>
      </c>
      <c r="I260" s="16">
        <f>IF(OR(C260="",NOT(ISNUMBER(E260)),NOT(ISNUMBER(F260))),"",F260-E260)</f>
        <v/>
      </c>
      <c r="L260" s="9">
        <f>IF(C260="","",IF(OR(A260="",COUNTIF(BajetTable[ID item],A260)&lt;&gt;1),"Semak ID item",IF(OR(AND(E260&lt;&gt;"",NOT(ISNUMBER(E260))),AND(F260&lt;&gt;"",NOT(ISNUMBER(F260)))),"Semak amaun",IF(F260="","Isi kos disahkan",IF(G260&gt;F260,"Semak lebihan bayaran",IF(AND(ISNUMBER(J260),J260&lt;TODAY(),H260&gt;0),"Bayaran lewat","OK"))))))</f>
        <v/>
      </c>
    </row>
    <row r="261" spans="7:12" ht="30" customHeight="1">
      <c r="G261" s="16">
        <f>IF(OR(A261="",C261=""),"",SUMIF(BayaranTable[ID item],A261,BayaranTable[Amaun]))</f>
        <v/>
      </c>
      <c r="H261" s="16">
        <f>IF(OR(C261="",NOT(ISNUMBER(F261))),"",F261-N(G261))</f>
        <v/>
      </c>
      <c r="I261" s="16">
        <f>IF(OR(C261="",NOT(ISNUMBER(E261)),NOT(ISNUMBER(F261))),"",F261-E261)</f>
        <v/>
      </c>
      <c r="L261" s="9">
        <f>IF(C261="","",IF(OR(A261="",COUNTIF(BajetTable[ID item],A261)&lt;&gt;1),"Semak ID item",IF(OR(AND(E261&lt;&gt;"",NOT(ISNUMBER(E261))),AND(F261&lt;&gt;"",NOT(ISNUMBER(F261)))),"Semak amaun",IF(F261="","Isi kos disahkan",IF(G261&gt;F261,"Semak lebihan bayaran",IF(AND(ISNUMBER(J261),J261&lt;TODAY(),H261&gt;0),"Bayaran lewat","OK"))))))</f>
        <v/>
      </c>
    </row>
    <row r="262" spans="7:12" ht="30" customHeight="1">
      <c r="G262" s="16">
        <f>IF(OR(A262="",C262=""),"",SUMIF(BayaranTable[ID item],A262,BayaranTable[Amaun]))</f>
        <v/>
      </c>
      <c r="H262" s="16">
        <f>IF(OR(C262="",NOT(ISNUMBER(F262))),"",F262-N(G262))</f>
        <v/>
      </c>
      <c r="I262" s="16">
        <f>IF(OR(C262="",NOT(ISNUMBER(E262)),NOT(ISNUMBER(F262))),"",F262-E262)</f>
        <v/>
      </c>
      <c r="L262" s="9">
        <f>IF(C262="","",IF(OR(A262="",COUNTIF(BajetTable[ID item],A262)&lt;&gt;1),"Semak ID item",IF(OR(AND(E262&lt;&gt;"",NOT(ISNUMBER(E262))),AND(F262&lt;&gt;"",NOT(ISNUMBER(F262)))),"Semak amaun",IF(F262="","Isi kos disahkan",IF(G262&gt;F262,"Semak lebihan bayaran",IF(AND(ISNUMBER(J262),J262&lt;TODAY(),H262&gt;0),"Bayaran lewat","OK"))))))</f>
        <v/>
      </c>
    </row>
    <row r="263" spans="7:12" ht="30" customHeight="1">
      <c r="G263" s="16">
        <f>IF(OR(A263="",C263=""),"",SUMIF(BayaranTable[ID item],A263,BayaranTable[Amaun]))</f>
        <v/>
      </c>
      <c r="H263" s="16">
        <f>IF(OR(C263="",NOT(ISNUMBER(F263))),"",F263-N(G263))</f>
        <v/>
      </c>
      <c r="I263" s="16">
        <f>IF(OR(C263="",NOT(ISNUMBER(E263)),NOT(ISNUMBER(F263))),"",F263-E263)</f>
        <v/>
      </c>
      <c r="L263" s="9">
        <f>IF(C263="","",IF(OR(A263="",COUNTIF(BajetTable[ID item],A263)&lt;&gt;1),"Semak ID item",IF(OR(AND(E263&lt;&gt;"",NOT(ISNUMBER(E263))),AND(F263&lt;&gt;"",NOT(ISNUMBER(F263)))),"Semak amaun",IF(F263="","Isi kos disahkan",IF(G263&gt;F263,"Semak lebihan bayaran",IF(AND(ISNUMBER(J263),J263&lt;TODAY(),H263&gt;0),"Bayaran lewat","OK"))))))</f>
        <v/>
      </c>
    </row>
    <row r="264" spans="7:12" ht="30" customHeight="1">
      <c r="G264" s="16">
        <f>IF(OR(A264="",C264=""),"",SUMIF(BayaranTable[ID item],A264,BayaranTable[Amaun]))</f>
        <v/>
      </c>
      <c r="H264" s="16">
        <f>IF(OR(C264="",NOT(ISNUMBER(F264))),"",F264-N(G264))</f>
        <v/>
      </c>
      <c r="I264" s="16">
        <f>IF(OR(C264="",NOT(ISNUMBER(E264)),NOT(ISNUMBER(F264))),"",F264-E264)</f>
        <v/>
      </c>
      <c r="L264" s="9">
        <f>IF(C264="","",IF(OR(A264="",COUNTIF(BajetTable[ID item],A264)&lt;&gt;1),"Semak ID item",IF(OR(AND(E264&lt;&gt;"",NOT(ISNUMBER(E264))),AND(F264&lt;&gt;"",NOT(ISNUMBER(F264)))),"Semak amaun",IF(F264="","Isi kos disahkan",IF(G264&gt;F264,"Semak lebihan bayaran",IF(AND(ISNUMBER(J264),J264&lt;TODAY(),H264&gt;0),"Bayaran lewat","OK"))))))</f>
        <v/>
      </c>
    </row>
    <row r="265" spans="7:12" ht="30" customHeight="1">
      <c r="G265" s="16">
        <f>IF(OR(A265="",C265=""),"",SUMIF(BayaranTable[ID item],A265,BayaranTable[Amaun]))</f>
        <v/>
      </c>
      <c r="H265" s="16">
        <f>IF(OR(C265="",NOT(ISNUMBER(F265))),"",F265-N(G265))</f>
        <v/>
      </c>
      <c r="I265" s="16">
        <f>IF(OR(C265="",NOT(ISNUMBER(E265)),NOT(ISNUMBER(F265))),"",F265-E265)</f>
        <v/>
      </c>
      <c r="L265" s="9">
        <f>IF(C265="","",IF(OR(A265="",COUNTIF(BajetTable[ID item],A265)&lt;&gt;1),"Semak ID item",IF(OR(AND(E265&lt;&gt;"",NOT(ISNUMBER(E265))),AND(F265&lt;&gt;"",NOT(ISNUMBER(F265)))),"Semak amaun",IF(F265="","Isi kos disahkan",IF(G265&gt;F265,"Semak lebihan bayaran",IF(AND(ISNUMBER(J265),J265&lt;TODAY(),H265&gt;0),"Bayaran lewat","OK"))))))</f>
        <v/>
      </c>
    </row>
    <row r="266" spans="7:12" ht="30" customHeight="1">
      <c r="G266" s="16">
        <f>IF(OR(A266="",C266=""),"",SUMIF(BayaranTable[ID item],A266,BayaranTable[Amaun]))</f>
        <v/>
      </c>
      <c r="H266" s="16">
        <f>IF(OR(C266="",NOT(ISNUMBER(F266))),"",F266-N(G266))</f>
        <v/>
      </c>
      <c r="I266" s="16">
        <f>IF(OR(C266="",NOT(ISNUMBER(E266)),NOT(ISNUMBER(F266))),"",F266-E266)</f>
        <v/>
      </c>
      <c r="L266" s="9">
        <f>IF(C266="","",IF(OR(A266="",COUNTIF(BajetTable[ID item],A266)&lt;&gt;1),"Semak ID item",IF(OR(AND(E266&lt;&gt;"",NOT(ISNUMBER(E266))),AND(F266&lt;&gt;"",NOT(ISNUMBER(F266)))),"Semak amaun",IF(F266="","Isi kos disahkan",IF(G266&gt;F266,"Semak lebihan bayaran",IF(AND(ISNUMBER(J266),J266&lt;TODAY(),H266&gt;0),"Bayaran lewat","OK"))))))</f>
        <v/>
      </c>
    </row>
    <row r="267" spans="7:12" ht="30" customHeight="1">
      <c r="G267" s="16">
        <f>IF(OR(A267="",C267=""),"",SUMIF(BayaranTable[ID item],A267,BayaranTable[Amaun]))</f>
        <v/>
      </c>
      <c r="H267" s="16">
        <f>IF(OR(C267="",NOT(ISNUMBER(F267))),"",F267-N(G267))</f>
        <v/>
      </c>
      <c r="I267" s="16">
        <f>IF(OR(C267="",NOT(ISNUMBER(E267)),NOT(ISNUMBER(F267))),"",F267-E267)</f>
        <v/>
      </c>
      <c r="L267" s="9">
        <f>IF(C267="","",IF(OR(A267="",COUNTIF(BajetTable[ID item],A267)&lt;&gt;1),"Semak ID item",IF(OR(AND(E267&lt;&gt;"",NOT(ISNUMBER(E267))),AND(F267&lt;&gt;"",NOT(ISNUMBER(F267)))),"Semak amaun",IF(F267="","Isi kos disahkan",IF(G267&gt;F267,"Semak lebihan bayaran",IF(AND(ISNUMBER(J267),J267&lt;TODAY(),H267&gt;0),"Bayaran lewat","OK"))))))</f>
        <v/>
      </c>
    </row>
    <row r="268" spans="7:12" ht="30" customHeight="1">
      <c r="G268" s="16">
        <f>IF(OR(A268="",C268=""),"",SUMIF(BayaranTable[ID item],A268,BayaranTable[Amaun]))</f>
        <v/>
      </c>
      <c r="H268" s="16">
        <f>IF(OR(C268="",NOT(ISNUMBER(F268))),"",F268-N(G268))</f>
        <v/>
      </c>
      <c r="I268" s="16">
        <f>IF(OR(C268="",NOT(ISNUMBER(E268)),NOT(ISNUMBER(F268))),"",F268-E268)</f>
        <v/>
      </c>
      <c r="L268" s="9">
        <f>IF(C268="","",IF(OR(A268="",COUNTIF(BajetTable[ID item],A268)&lt;&gt;1),"Semak ID item",IF(OR(AND(E268&lt;&gt;"",NOT(ISNUMBER(E268))),AND(F268&lt;&gt;"",NOT(ISNUMBER(F268)))),"Semak amaun",IF(F268="","Isi kos disahkan",IF(G268&gt;F268,"Semak lebihan bayaran",IF(AND(ISNUMBER(J268),J268&lt;TODAY(),H268&gt;0),"Bayaran lewat","OK"))))))</f>
        <v/>
      </c>
    </row>
    <row r="269" spans="7:12" ht="30" customHeight="1">
      <c r="G269" s="16">
        <f>IF(OR(A269="",C269=""),"",SUMIF(BayaranTable[ID item],A269,BayaranTable[Amaun]))</f>
        <v/>
      </c>
      <c r="H269" s="16">
        <f>IF(OR(C269="",NOT(ISNUMBER(F269))),"",F269-N(G269))</f>
        <v/>
      </c>
      <c r="I269" s="16">
        <f>IF(OR(C269="",NOT(ISNUMBER(E269)),NOT(ISNUMBER(F269))),"",F269-E269)</f>
        <v/>
      </c>
      <c r="L269" s="9">
        <f>IF(C269="","",IF(OR(A269="",COUNTIF(BajetTable[ID item],A269)&lt;&gt;1),"Semak ID item",IF(OR(AND(E269&lt;&gt;"",NOT(ISNUMBER(E269))),AND(F269&lt;&gt;"",NOT(ISNUMBER(F269)))),"Semak amaun",IF(F269="","Isi kos disahkan",IF(G269&gt;F269,"Semak lebihan bayaran",IF(AND(ISNUMBER(J269),J269&lt;TODAY(),H269&gt;0),"Bayaran lewat","OK"))))))</f>
        <v/>
      </c>
    </row>
    <row r="270" spans="7:12" ht="30" customHeight="1">
      <c r="G270" s="16">
        <f>IF(OR(A270="",C270=""),"",SUMIF(BayaranTable[ID item],A270,BayaranTable[Amaun]))</f>
        <v/>
      </c>
      <c r="H270" s="16">
        <f>IF(OR(C270="",NOT(ISNUMBER(F270))),"",F270-N(G270))</f>
        <v/>
      </c>
      <c r="I270" s="16">
        <f>IF(OR(C270="",NOT(ISNUMBER(E270)),NOT(ISNUMBER(F270))),"",F270-E270)</f>
        <v/>
      </c>
      <c r="L270" s="9">
        <f>IF(C270="","",IF(OR(A270="",COUNTIF(BajetTable[ID item],A270)&lt;&gt;1),"Semak ID item",IF(OR(AND(E270&lt;&gt;"",NOT(ISNUMBER(E270))),AND(F270&lt;&gt;"",NOT(ISNUMBER(F270)))),"Semak amaun",IF(F270="","Isi kos disahkan",IF(G270&gt;F270,"Semak lebihan bayaran",IF(AND(ISNUMBER(J270),J270&lt;TODAY(),H270&gt;0),"Bayaran lewat","OK"))))))</f>
        <v/>
      </c>
    </row>
    <row r="271" spans="7:12" ht="30" customHeight="1">
      <c r="G271" s="16">
        <f>IF(OR(A271="",C271=""),"",SUMIF(BayaranTable[ID item],A271,BayaranTable[Amaun]))</f>
        <v/>
      </c>
      <c r="H271" s="16">
        <f>IF(OR(C271="",NOT(ISNUMBER(F271))),"",F271-N(G271))</f>
        <v/>
      </c>
      <c r="I271" s="16">
        <f>IF(OR(C271="",NOT(ISNUMBER(E271)),NOT(ISNUMBER(F271))),"",F271-E271)</f>
        <v/>
      </c>
      <c r="L271" s="9">
        <f>IF(C271="","",IF(OR(A271="",COUNTIF(BajetTable[ID item],A271)&lt;&gt;1),"Semak ID item",IF(OR(AND(E271&lt;&gt;"",NOT(ISNUMBER(E271))),AND(F271&lt;&gt;"",NOT(ISNUMBER(F271)))),"Semak amaun",IF(F271="","Isi kos disahkan",IF(G271&gt;F271,"Semak lebihan bayaran",IF(AND(ISNUMBER(J271),J271&lt;TODAY(),H271&gt;0),"Bayaran lewat","OK"))))))</f>
        <v/>
      </c>
    </row>
    <row r="272" spans="7:12" ht="30" customHeight="1">
      <c r="G272" s="16">
        <f>IF(OR(A272="",C272=""),"",SUMIF(BayaranTable[ID item],A272,BayaranTable[Amaun]))</f>
        <v/>
      </c>
      <c r="H272" s="16">
        <f>IF(OR(C272="",NOT(ISNUMBER(F272))),"",F272-N(G272))</f>
        <v/>
      </c>
      <c r="I272" s="16">
        <f>IF(OR(C272="",NOT(ISNUMBER(E272)),NOT(ISNUMBER(F272))),"",F272-E272)</f>
        <v/>
      </c>
      <c r="L272" s="9">
        <f>IF(C272="","",IF(OR(A272="",COUNTIF(BajetTable[ID item],A272)&lt;&gt;1),"Semak ID item",IF(OR(AND(E272&lt;&gt;"",NOT(ISNUMBER(E272))),AND(F272&lt;&gt;"",NOT(ISNUMBER(F272)))),"Semak amaun",IF(F272="","Isi kos disahkan",IF(G272&gt;F272,"Semak lebihan bayaran",IF(AND(ISNUMBER(J272),J272&lt;TODAY(),H272&gt;0),"Bayaran lewat","OK"))))))</f>
        <v/>
      </c>
    </row>
    <row r="273" spans="7:12" ht="30" customHeight="1">
      <c r="G273" s="16">
        <f>IF(OR(A273="",C273=""),"",SUMIF(BayaranTable[ID item],A273,BayaranTable[Amaun]))</f>
        <v/>
      </c>
      <c r="H273" s="16">
        <f>IF(OR(C273="",NOT(ISNUMBER(F273))),"",F273-N(G273))</f>
        <v/>
      </c>
      <c r="I273" s="16">
        <f>IF(OR(C273="",NOT(ISNUMBER(E273)),NOT(ISNUMBER(F273))),"",F273-E273)</f>
        <v/>
      </c>
      <c r="L273" s="9">
        <f>IF(C273="","",IF(OR(A273="",COUNTIF(BajetTable[ID item],A273)&lt;&gt;1),"Semak ID item",IF(OR(AND(E273&lt;&gt;"",NOT(ISNUMBER(E273))),AND(F273&lt;&gt;"",NOT(ISNUMBER(F273)))),"Semak amaun",IF(F273="","Isi kos disahkan",IF(G273&gt;F273,"Semak lebihan bayaran",IF(AND(ISNUMBER(J273),J273&lt;TODAY(),H273&gt;0),"Bayaran lewat","OK"))))))</f>
        <v/>
      </c>
    </row>
    <row r="274" spans="7:12" ht="30" customHeight="1">
      <c r="G274" s="16">
        <f>IF(OR(A274="",C274=""),"",SUMIF(BayaranTable[ID item],A274,BayaranTable[Amaun]))</f>
        <v/>
      </c>
      <c r="H274" s="16">
        <f>IF(OR(C274="",NOT(ISNUMBER(F274))),"",F274-N(G274))</f>
        <v/>
      </c>
      <c r="I274" s="16">
        <f>IF(OR(C274="",NOT(ISNUMBER(E274)),NOT(ISNUMBER(F274))),"",F274-E274)</f>
        <v/>
      </c>
      <c r="L274" s="9">
        <f>IF(C274="","",IF(OR(A274="",COUNTIF(BajetTable[ID item],A274)&lt;&gt;1),"Semak ID item",IF(OR(AND(E274&lt;&gt;"",NOT(ISNUMBER(E274))),AND(F274&lt;&gt;"",NOT(ISNUMBER(F274)))),"Semak amaun",IF(F274="","Isi kos disahkan",IF(G274&gt;F274,"Semak lebihan bayaran",IF(AND(ISNUMBER(J274),J274&lt;TODAY(),H274&gt;0),"Bayaran lewat","OK"))))))</f>
        <v/>
      </c>
    </row>
    <row r="275" spans="7:12" ht="30" customHeight="1">
      <c r="G275" s="16">
        <f>IF(OR(A275="",C275=""),"",SUMIF(BayaranTable[ID item],A275,BayaranTable[Amaun]))</f>
        <v/>
      </c>
      <c r="H275" s="16">
        <f>IF(OR(C275="",NOT(ISNUMBER(F275))),"",F275-N(G275))</f>
        <v/>
      </c>
      <c r="I275" s="16">
        <f>IF(OR(C275="",NOT(ISNUMBER(E275)),NOT(ISNUMBER(F275))),"",F275-E275)</f>
        <v/>
      </c>
      <c r="L275" s="9">
        <f>IF(C275="","",IF(OR(A275="",COUNTIF(BajetTable[ID item],A275)&lt;&gt;1),"Semak ID item",IF(OR(AND(E275&lt;&gt;"",NOT(ISNUMBER(E275))),AND(F275&lt;&gt;"",NOT(ISNUMBER(F275)))),"Semak amaun",IF(F275="","Isi kos disahkan",IF(G275&gt;F275,"Semak lebihan bayaran",IF(AND(ISNUMBER(J275),J275&lt;TODAY(),H275&gt;0),"Bayaran lewat","OK"))))))</f>
        <v/>
      </c>
    </row>
    <row r="276" spans="7:12" ht="30" customHeight="1">
      <c r="G276" s="16">
        <f>IF(OR(A276="",C276=""),"",SUMIF(BayaranTable[ID item],A276,BayaranTable[Amaun]))</f>
        <v/>
      </c>
      <c r="H276" s="16">
        <f>IF(OR(C276="",NOT(ISNUMBER(F276))),"",F276-N(G276))</f>
        <v/>
      </c>
      <c r="I276" s="16">
        <f>IF(OR(C276="",NOT(ISNUMBER(E276)),NOT(ISNUMBER(F276))),"",F276-E276)</f>
        <v/>
      </c>
      <c r="L276" s="9">
        <f>IF(C276="","",IF(OR(A276="",COUNTIF(BajetTable[ID item],A276)&lt;&gt;1),"Semak ID item",IF(OR(AND(E276&lt;&gt;"",NOT(ISNUMBER(E276))),AND(F276&lt;&gt;"",NOT(ISNUMBER(F276)))),"Semak amaun",IF(F276="","Isi kos disahkan",IF(G276&gt;F276,"Semak lebihan bayaran",IF(AND(ISNUMBER(J276),J276&lt;TODAY(),H276&gt;0),"Bayaran lewat","OK"))))))</f>
        <v/>
      </c>
    </row>
    <row r="277" spans="7:12" ht="30" customHeight="1">
      <c r="G277" s="16">
        <f>IF(OR(A277="",C277=""),"",SUMIF(BayaranTable[ID item],A277,BayaranTable[Amaun]))</f>
        <v/>
      </c>
      <c r="H277" s="16">
        <f>IF(OR(C277="",NOT(ISNUMBER(F277))),"",F277-N(G277))</f>
        <v/>
      </c>
      <c r="I277" s="16">
        <f>IF(OR(C277="",NOT(ISNUMBER(E277)),NOT(ISNUMBER(F277))),"",F277-E277)</f>
        <v/>
      </c>
      <c r="L277" s="9">
        <f>IF(C277="","",IF(OR(A277="",COUNTIF(BajetTable[ID item],A277)&lt;&gt;1),"Semak ID item",IF(OR(AND(E277&lt;&gt;"",NOT(ISNUMBER(E277))),AND(F277&lt;&gt;"",NOT(ISNUMBER(F277)))),"Semak amaun",IF(F277="","Isi kos disahkan",IF(G277&gt;F277,"Semak lebihan bayaran",IF(AND(ISNUMBER(J277),J277&lt;TODAY(),H277&gt;0),"Bayaran lewat","OK"))))))</f>
        <v/>
      </c>
    </row>
    <row r="278" spans="7:12" ht="30" customHeight="1">
      <c r="G278" s="16">
        <f>IF(OR(A278="",C278=""),"",SUMIF(BayaranTable[ID item],A278,BayaranTable[Amaun]))</f>
        <v/>
      </c>
      <c r="H278" s="16">
        <f>IF(OR(C278="",NOT(ISNUMBER(F278))),"",F278-N(G278))</f>
        <v/>
      </c>
      <c r="I278" s="16">
        <f>IF(OR(C278="",NOT(ISNUMBER(E278)),NOT(ISNUMBER(F278))),"",F278-E278)</f>
        <v/>
      </c>
      <c r="L278" s="9">
        <f>IF(C278="","",IF(OR(A278="",COUNTIF(BajetTable[ID item],A278)&lt;&gt;1),"Semak ID item",IF(OR(AND(E278&lt;&gt;"",NOT(ISNUMBER(E278))),AND(F278&lt;&gt;"",NOT(ISNUMBER(F278)))),"Semak amaun",IF(F278="","Isi kos disahkan",IF(G278&gt;F278,"Semak lebihan bayaran",IF(AND(ISNUMBER(J278),J278&lt;TODAY(),H278&gt;0),"Bayaran lewat","OK"))))))</f>
        <v/>
      </c>
    </row>
    <row r="279" spans="7:12" ht="30" customHeight="1">
      <c r="G279" s="16">
        <f>IF(OR(A279="",C279=""),"",SUMIF(BayaranTable[ID item],A279,BayaranTable[Amaun]))</f>
        <v/>
      </c>
      <c r="H279" s="16">
        <f>IF(OR(C279="",NOT(ISNUMBER(F279))),"",F279-N(G279))</f>
        <v/>
      </c>
      <c r="I279" s="16">
        <f>IF(OR(C279="",NOT(ISNUMBER(E279)),NOT(ISNUMBER(F279))),"",F279-E279)</f>
        <v/>
      </c>
      <c r="L279" s="9">
        <f>IF(C279="","",IF(OR(A279="",COUNTIF(BajetTable[ID item],A279)&lt;&gt;1),"Semak ID item",IF(OR(AND(E279&lt;&gt;"",NOT(ISNUMBER(E279))),AND(F279&lt;&gt;"",NOT(ISNUMBER(F279)))),"Semak amaun",IF(F279="","Isi kos disahkan",IF(G279&gt;F279,"Semak lebihan bayaran",IF(AND(ISNUMBER(J279),J279&lt;TODAY(),H279&gt;0),"Bayaran lewat","OK"))))))</f>
        <v/>
      </c>
    </row>
    <row r="280" spans="7:12" ht="30" customHeight="1">
      <c r="G280" s="16">
        <f>IF(OR(A280="",C280=""),"",SUMIF(BayaranTable[ID item],A280,BayaranTable[Amaun]))</f>
        <v/>
      </c>
      <c r="H280" s="16">
        <f>IF(OR(C280="",NOT(ISNUMBER(F280))),"",F280-N(G280))</f>
        <v/>
      </c>
      <c r="I280" s="16">
        <f>IF(OR(C280="",NOT(ISNUMBER(E280)),NOT(ISNUMBER(F280))),"",F280-E280)</f>
        <v/>
      </c>
      <c r="L280" s="9">
        <f>IF(C280="","",IF(OR(A280="",COUNTIF(BajetTable[ID item],A280)&lt;&gt;1),"Semak ID item",IF(OR(AND(E280&lt;&gt;"",NOT(ISNUMBER(E280))),AND(F280&lt;&gt;"",NOT(ISNUMBER(F280)))),"Semak amaun",IF(F280="","Isi kos disahkan",IF(G280&gt;F280,"Semak lebihan bayaran",IF(AND(ISNUMBER(J280),J280&lt;TODAY(),H280&gt;0),"Bayaran lewat","OK"))))))</f>
        <v/>
      </c>
    </row>
    <row r="281" spans="7:12" ht="30" customHeight="1">
      <c r="G281" s="16">
        <f>IF(OR(A281="",C281=""),"",SUMIF(BayaranTable[ID item],A281,BayaranTable[Amaun]))</f>
        <v/>
      </c>
      <c r="H281" s="16">
        <f>IF(OR(C281="",NOT(ISNUMBER(F281))),"",F281-N(G281))</f>
        <v/>
      </c>
      <c r="I281" s="16">
        <f>IF(OR(C281="",NOT(ISNUMBER(E281)),NOT(ISNUMBER(F281))),"",F281-E281)</f>
        <v/>
      </c>
      <c r="L281" s="9">
        <f>IF(C281="","",IF(OR(A281="",COUNTIF(BajetTable[ID item],A281)&lt;&gt;1),"Semak ID item",IF(OR(AND(E281&lt;&gt;"",NOT(ISNUMBER(E281))),AND(F281&lt;&gt;"",NOT(ISNUMBER(F281)))),"Semak amaun",IF(F281="","Isi kos disahkan",IF(G281&gt;F281,"Semak lebihan bayaran",IF(AND(ISNUMBER(J281),J281&lt;TODAY(),H281&gt;0),"Bayaran lewat","OK"))))))</f>
        <v/>
      </c>
    </row>
    <row r="282" spans="7:12" ht="30" customHeight="1">
      <c r="G282" s="16">
        <f>IF(OR(A282="",C282=""),"",SUMIF(BayaranTable[ID item],A282,BayaranTable[Amaun]))</f>
        <v/>
      </c>
      <c r="H282" s="16">
        <f>IF(OR(C282="",NOT(ISNUMBER(F282))),"",F282-N(G282))</f>
        <v/>
      </c>
      <c r="I282" s="16">
        <f>IF(OR(C282="",NOT(ISNUMBER(E282)),NOT(ISNUMBER(F282))),"",F282-E282)</f>
        <v/>
      </c>
      <c r="L282" s="9">
        <f>IF(C282="","",IF(OR(A282="",COUNTIF(BajetTable[ID item],A282)&lt;&gt;1),"Semak ID item",IF(OR(AND(E282&lt;&gt;"",NOT(ISNUMBER(E282))),AND(F282&lt;&gt;"",NOT(ISNUMBER(F282)))),"Semak amaun",IF(F282="","Isi kos disahkan",IF(G282&gt;F282,"Semak lebihan bayaran",IF(AND(ISNUMBER(J282),J282&lt;TODAY(),H282&gt;0),"Bayaran lewat","OK"))))))</f>
        <v/>
      </c>
    </row>
    <row r="283" spans="7:12" ht="30" customHeight="1">
      <c r="G283" s="16">
        <f>IF(OR(A283="",C283=""),"",SUMIF(BayaranTable[ID item],A283,BayaranTable[Amaun]))</f>
        <v/>
      </c>
      <c r="H283" s="16">
        <f>IF(OR(C283="",NOT(ISNUMBER(F283))),"",F283-N(G283))</f>
        <v/>
      </c>
      <c r="I283" s="16">
        <f>IF(OR(C283="",NOT(ISNUMBER(E283)),NOT(ISNUMBER(F283))),"",F283-E283)</f>
        <v/>
      </c>
      <c r="L283" s="9">
        <f>IF(C283="","",IF(OR(A283="",COUNTIF(BajetTable[ID item],A283)&lt;&gt;1),"Semak ID item",IF(OR(AND(E283&lt;&gt;"",NOT(ISNUMBER(E283))),AND(F283&lt;&gt;"",NOT(ISNUMBER(F283)))),"Semak amaun",IF(F283="","Isi kos disahkan",IF(G283&gt;F283,"Semak lebihan bayaran",IF(AND(ISNUMBER(J283),J283&lt;TODAY(),H283&gt;0),"Bayaran lewat","OK"))))))</f>
        <v/>
      </c>
    </row>
    <row r="284" spans="7:12" ht="30" customHeight="1">
      <c r="G284" s="16">
        <f>IF(OR(A284="",C284=""),"",SUMIF(BayaranTable[ID item],A284,BayaranTable[Amaun]))</f>
        <v/>
      </c>
      <c r="H284" s="16">
        <f>IF(OR(C284="",NOT(ISNUMBER(F284))),"",F284-N(G284))</f>
        <v/>
      </c>
      <c r="I284" s="16">
        <f>IF(OR(C284="",NOT(ISNUMBER(E284)),NOT(ISNUMBER(F284))),"",F284-E284)</f>
        <v/>
      </c>
      <c r="L284" s="9">
        <f>IF(C284="","",IF(OR(A284="",COUNTIF(BajetTable[ID item],A284)&lt;&gt;1),"Semak ID item",IF(OR(AND(E284&lt;&gt;"",NOT(ISNUMBER(E284))),AND(F284&lt;&gt;"",NOT(ISNUMBER(F284)))),"Semak amaun",IF(F284="","Isi kos disahkan",IF(G284&gt;F284,"Semak lebihan bayaran",IF(AND(ISNUMBER(J284),J284&lt;TODAY(),H284&gt;0),"Bayaran lewat","OK"))))))</f>
        <v/>
      </c>
    </row>
    <row r="285" spans="7:12" ht="30" customHeight="1">
      <c r="G285" s="16">
        <f>IF(OR(A285="",C285=""),"",SUMIF(BayaranTable[ID item],A285,BayaranTable[Amaun]))</f>
        <v/>
      </c>
      <c r="H285" s="16">
        <f>IF(OR(C285="",NOT(ISNUMBER(F285))),"",F285-N(G285))</f>
        <v/>
      </c>
      <c r="I285" s="16">
        <f>IF(OR(C285="",NOT(ISNUMBER(E285)),NOT(ISNUMBER(F285))),"",F285-E285)</f>
        <v/>
      </c>
      <c r="L285" s="9">
        <f>IF(C285="","",IF(OR(A285="",COUNTIF(BajetTable[ID item],A285)&lt;&gt;1),"Semak ID item",IF(OR(AND(E285&lt;&gt;"",NOT(ISNUMBER(E285))),AND(F285&lt;&gt;"",NOT(ISNUMBER(F285)))),"Semak amaun",IF(F285="","Isi kos disahkan",IF(G285&gt;F285,"Semak lebihan bayaran",IF(AND(ISNUMBER(J285),J285&lt;TODAY(),H285&gt;0),"Bayaran lewat","OK"))))))</f>
        <v/>
      </c>
    </row>
    <row r="286" spans="7:12" ht="30" customHeight="1">
      <c r="G286" s="16">
        <f>IF(OR(A286="",C286=""),"",SUMIF(BayaranTable[ID item],A286,BayaranTable[Amaun]))</f>
        <v/>
      </c>
      <c r="H286" s="16">
        <f>IF(OR(C286="",NOT(ISNUMBER(F286))),"",F286-N(G286))</f>
        <v/>
      </c>
      <c r="I286" s="16">
        <f>IF(OR(C286="",NOT(ISNUMBER(E286)),NOT(ISNUMBER(F286))),"",F286-E286)</f>
        <v/>
      </c>
      <c r="L286" s="9">
        <f>IF(C286="","",IF(OR(A286="",COUNTIF(BajetTable[ID item],A286)&lt;&gt;1),"Semak ID item",IF(OR(AND(E286&lt;&gt;"",NOT(ISNUMBER(E286))),AND(F286&lt;&gt;"",NOT(ISNUMBER(F286)))),"Semak amaun",IF(F286="","Isi kos disahkan",IF(G286&gt;F286,"Semak lebihan bayaran",IF(AND(ISNUMBER(J286),J286&lt;TODAY(),H286&gt;0),"Bayaran lewat","OK"))))))</f>
        <v/>
      </c>
    </row>
    <row r="287" spans="7:12" ht="30" customHeight="1">
      <c r="G287" s="16">
        <f>IF(OR(A287="",C287=""),"",SUMIF(BayaranTable[ID item],A287,BayaranTable[Amaun]))</f>
        <v/>
      </c>
      <c r="H287" s="16">
        <f>IF(OR(C287="",NOT(ISNUMBER(F287))),"",F287-N(G287))</f>
        <v/>
      </c>
      <c r="I287" s="16">
        <f>IF(OR(C287="",NOT(ISNUMBER(E287)),NOT(ISNUMBER(F287))),"",F287-E287)</f>
        <v/>
      </c>
      <c r="L287" s="9">
        <f>IF(C287="","",IF(OR(A287="",COUNTIF(BajetTable[ID item],A287)&lt;&gt;1),"Semak ID item",IF(OR(AND(E287&lt;&gt;"",NOT(ISNUMBER(E287))),AND(F287&lt;&gt;"",NOT(ISNUMBER(F287)))),"Semak amaun",IF(F287="","Isi kos disahkan",IF(G287&gt;F287,"Semak lebihan bayaran",IF(AND(ISNUMBER(J287),J287&lt;TODAY(),H287&gt;0),"Bayaran lewat","OK"))))))</f>
        <v/>
      </c>
    </row>
    <row r="288" spans="7:12" ht="30" customHeight="1">
      <c r="G288" s="16">
        <f>IF(OR(A288="",C288=""),"",SUMIF(BayaranTable[ID item],A288,BayaranTable[Amaun]))</f>
        <v/>
      </c>
      <c r="H288" s="16">
        <f>IF(OR(C288="",NOT(ISNUMBER(F288))),"",F288-N(G288))</f>
        <v/>
      </c>
      <c r="I288" s="16">
        <f>IF(OR(C288="",NOT(ISNUMBER(E288)),NOT(ISNUMBER(F288))),"",F288-E288)</f>
        <v/>
      </c>
      <c r="L288" s="9">
        <f>IF(C288="","",IF(OR(A288="",COUNTIF(BajetTable[ID item],A288)&lt;&gt;1),"Semak ID item",IF(OR(AND(E288&lt;&gt;"",NOT(ISNUMBER(E288))),AND(F288&lt;&gt;"",NOT(ISNUMBER(F288)))),"Semak amaun",IF(F288="","Isi kos disahkan",IF(G288&gt;F288,"Semak lebihan bayaran",IF(AND(ISNUMBER(J288),J288&lt;TODAY(),H288&gt;0),"Bayaran lewat","OK"))))))</f>
        <v/>
      </c>
    </row>
    <row r="289" spans="7:12" ht="30" customHeight="1">
      <c r="G289" s="16">
        <f>IF(OR(A289="",C289=""),"",SUMIF(BayaranTable[ID item],A289,BayaranTable[Amaun]))</f>
        <v/>
      </c>
      <c r="H289" s="16">
        <f>IF(OR(C289="",NOT(ISNUMBER(F289))),"",F289-N(G289))</f>
        <v/>
      </c>
      <c r="I289" s="16">
        <f>IF(OR(C289="",NOT(ISNUMBER(E289)),NOT(ISNUMBER(F289))),"",F289-E289)</f>
        <v/>
      </c>
      <c r="L289" s="9">
        <f>IF(C289="","",IF(OR(A289="",COUNTIF(BajetTable[ID item],A289)&lt;&gt;1),"Semak ID item",IF(OR(AND(E289&lt;&gt;"",NOT(ISNUMBER(E289))),AND(F289&lt;&gt;"",NOT(ISNUMBER(F289)))),"Semak amaun",IF(F289="","Isi kos disahkan",IF(G289&gt;F289,"Semak lebihan bayaran",IF(AND(ISNUMBER(J289),J289&lt;TODAY(),H289&gt;0),"Bayaran lewat","OK"))))))</f>
        <v/>
      </c>
    </row>
    <row r="290" spans="7:12" ht="30" customHeight="1">
      <c r="G290" s="16">
        <f>IF(OR(A290="",C290=""),"",SUMIF(BayaranTable[ID item],A290,BayaranTable[Amaun]))</f>
        <v/>
      </c>
      <c r="H290" s="16">
        <f>IF(OR(C290="",NOT(ISNUMBER(F290))),"",F290-N(G290))</f>
        <v/>
      </c>
      <c r="I290" s="16">
        <f>IF(OR(C290="",NOT(ISNUMBER(E290)),NOT(ISNUMBER(F290))),"",F290-E290)</f>
        <v/>
      </c>
      <c r="L290" s="9">
        <f>IF(C290="","",IF(OR(A290="",COUNTIF(BajetTable[ID item],A290)&lt;&gt;1),"Semak ID item",IF(OR(AND(E290&lt;&gt;"",NOT(ISNUMBER(E290))),AND(F290&lt;&gt;"",NOT(ISNUMBER(F290)))),"Semak amaun",IF(F290="","Isi kos disahkan",IF(G290&gt;F290,"Semak lebihan bayaran",IF(AND(ISNUMBER(J290),J290&lt;TODAY(),H290&gt;0),"Bayaran lewat","OK"))))))</f>
        <v/>
      </c>
    </row>
    <row r="291" spans="7:12" ht="30" customHeight="1">
      <c r="G291" s="16">
        <f>IF(OR(A291="",C291=""),"",SUMIF(BayaranTable[ID item],A291,BayaranTable[Amaun]))</f>
        <v/>
      </c>
      <c r="H291" s="16">
        <f>IF(OR(C291="",NOT(ISNUMBER(F291))),"",F291-N(G291))</f>
        <v/>
      </c>
      <c r="I291" s="16">
        <f>IF(OR(C291="",NOT(ISNUMBER(E291)),NOT(ISNUMBER(F291))),"",F291-E291)</f>
        <v/>
      </c>
      <c r="L291" s="9">
        <f>IF(C291="","",IF(OR(A291="",COUNTIF(BajetTable[ID item],A291)&lt;&gt;1),"Semak ID item",IF(OR(AND(E291&lt;&gt;"",NOT(ISNUMBER(E291))),AND(F291&lt;&gt;"",NOT(ISNUMBER(F291)))),"Semak amaun",IF(F291="","Isi kos disahkan",IF(G291&gt;F291,"Semak lebihan bayaran",IF(AND(ISNUMBER(J291),J291&lt;TODAY(),H291&gt;0),"Bayaran lewat","OK"))))))</f>
        <v/>
      </c>
    </row>
    <row r="292" spans="7:12" ht="30" customHeight="1">
      <c r="G292" s="16">
        <f>IF(OR(A292="",C292=""),"",SUMIF(BayaranTable[ID item],A292,BayaranTable[Amaun]))</f>
        <v/>
      </c>
      <c r="H292" s="16">
        <f>IF(OR(C292="",NOT(ISNUMBER(F292))),"",F292-N(G292))</f>
        <v/>
      </c>
      <c r="I292" s="16">
        <f>IF(OR(C292="",NOT(ISNUMBER(E292)),NOT(ISNUMBER(F292))),"",F292-E292)</f>
        <v/>
      </c>
      <c r="L292" s="9">
        <f>IF(C292="","",IF(OR(A292="",COUNTIF(BajetTable[ID item],A292)&lt;&gt;1),"Semak ID item",IF(OR(AND(E292&lt;&gt;"",NOT(ISNUMBER(E292))),AND(F292&lt;&gt;"",NOT(ISNUMBER(F292)))),"Semak amaun",IF(F292="","Isi kos disahkan",IF(G292&gt;F292,"Semak lebihan bayaran",IF(AND(ISNUMBER(J292),J292&lt;TODAY(),H292&gt;0),"Bayaran lewat","OK"))))))</f>
        <v/>
      </c>
    </row>
    <row r="293" spans="7:12" ht="30" customHeight="1">
      <c r="G293" s="16">
        <f>IF(OR(A293="",C293=""),"",SUMIF(BayaranTable[ID item],A293,BayaranTable[Amaun]))</f>
        <v/>
      </c>
      <c r="H293" s="16">
        <f>IF(OR(C293="",NOT(ISNUMBER(F293))),"",F293-N(G293))</f>
        <v/>
      </c>
      <c r="I293" s="16">
        <f>IF(OR(C293="",NOT(ISNUMBER(E293)),NOT(ISNUMBER(F293))),"",F293-E293)</f>
        <v/>
      </c>
      <c r="L293" s="9">
        <f>IF(C293="","",IF(OR(A293="",COUNTIF(BajetTable[ID item],A293)&lt;&gt;1),"Semak ID item",IF(OR(AND(E293&lt;&gt;"",NOT(ISNUMBER(E293))),AND(F293&lt;&gt;"",NOT(ISNUMBER(F293)))),"Semak amaun",IF(F293="","Isi kos disahkan",IF(G293&gt;F293,"Semak lebihan bayaran",IF(AND(ISNUMBER(J293),J293&lt;TODAY(),H293&gt;0),"Bayaran lewat","OK"))))))</f>
        <v/>
      </c>
    </row>
    <row r="294" spans="7:12" ht="30" customHeight="1">
      <c r="G294" s="16">
        <f>IF(OR(A294="",C294=""),"",SUMIF(BayaranTable[ID item],A294,BayaranTable[Amaun]))</f>
        <v/>
      </c>
      <c r="H294" s="16">
        <f>IF(OR(C294="",NOT(ISNUMBER(F294))),"",F294-N(G294))</f>
        <v/>
      </c>
      <c r="I294" s="16">
        <f>IF(OR(C294="",NOT(ISNUMBER(E294)),NOT(ISNUMBER(F294))),"",F294-E294)</f>
        <v/>
      </c>
      <c r="L294" s="9">
        <f>IF(C294="","",IF(OR(A294="",COUNTIF(BajetTable[ID item],A294)&lt;&gt;1),"Semak ID item",IF(OR(AND(E294&lt;&gt;"",NOT(ISNUMBER(E294))),AND(F294&lt;&gt;"",NOT(ISNUMBER(F294)))),"Semak amaun",IF(F294="","Isi kos disahkan",IF(G294&gt;F294,"Semak lebihan bayaran",IF(AND(ISNUMBER(J294),J294&lt;TODAY(),H294&gt;0),"Bayaran lewat","OK"))))))</f>
        <v/>
      </c>
    </row>
    <row r="295" spans="7:12" ht="30" customHeight="1">
      <c r="G295" s="16">
        <f>IF(OR(A295="",C295=""),"",SUMIF(BayaranTable[ID item],A295,BayaranTable[Amaun]))</f>
        <v/>
      </c>
      <c r="H295" s="16">
        <f>IF(OR(C295="",NOT(ISNUMBER(F295))),"",F295-N(G295))</f>
        <v/>
      </c>
      <c r="I295" s="16">
        <f>IF(OR(C295="",NOT(ISNUMBER(E295)),NOT(ISNUMBER(F295))),"",F295-E295)</f>
        <v/>
      </c>
      <c r="L295" s="9">
        <f>IF(C295="","",IF(OR(A295="",COUNTIF(BajetTable[ID item],A295)&lt;&gt;1),"Semak ID item",IF(OR(AND(E295&lt;&gt;"",NOT(ISNUMBER(E295))),AND(F295&lt;&gt;"",NOT(ISNUMBER(F295)))),"Semak amaun",IF(F295="","Isi kos disahkan",IF(G295&gt;F295,"Semak lebihan bayaran",IF(AND(ISNUMBER(J295),J295&lt;TODAY(),H295&gt;0),"Bayaran lewat","OK"))))))</f>
        <v/>
      </c>
    </row>
    <row r="296" spans="7:12" ht="30" customHeight="1">
      <c r="G296" s="16">
        <f>IF(OR(A296="",C296=""),"",SUMIF(BayaranTable[ID item],A296,BayaranTable[Amaun]))</f>
        <v/>
      </c>
      <c r="H296" s="16">
        <f>IF(OR(C296="",NOT(ISNUMBER(F296))),"",F296-N(G296))</f>
        <v/>
      </c>
      <c r="I296" s="16">
        <f>IF(OR(C296="",NOT(ISNUMBER(E296)),NOT(ISNUMBER(F296))),"",F296-E296)</f>
        <v/>
      </c>
      <c r="L296" s="9">
        <f>IF(C296="","",IF(OR(A296="",COUNTIF(BajetTable[ID item],A296)&lt;&gt;1),"Semak ID item",IF(OR(AND(E296&lt;&gt;"",NOT(ISNUMBER(E296))),AND(F296&lt;&gt;"",NOT(ISNUMBER(F296)))),"Semak amaun",IF(F296="","Isi kos disahkan",IF(G296&gt;F296,"Semak lebihan bayaran",IF(AND(ISNUMBER(J296),J296&lt;TODAY(),H296&gt;0),"Bayaran lewat","OK"))))))</f>
        <v/>
      </c>
    </row>
    <row r="297" spans="7:12" ht="30" customHeight="1">
      <c r="G297" s="16">
        <f>IF(OR(A297="",C297=""),"",SUMIF(BayaranTable[ID item],A297,BayaranTable[Amaun]))</f>
        <v/>
      </c>
      <c r="H297" s="16">
        <f>IF(OR(C297="",NOT(ISNUMBER(F297))),"",F297-N(G297))</f>
        <v/>
      </c>
      <c r="I297" s="16">
        <f>IF(OR(C297="",NOT(ISNUMBER(E297)),NOT(ISNUMBER(F297))),"",F297-E297)</f>
        <v/>
      </c>
      <c r="L297" s="9">
        <f>IF(C297="","",IF(OR(A297="",COUNTIF(BajetTable[ID item],A297)&lt;&gt;1),"Semak ID item",IF(OR(AND(E297&lt;&gt;"",NOT(ISNUMBER(E297))),AND(F297&lt;&gt;"",NOT(ISNUMBER(F297)))),"Semak amaun",IF(F297="","Isi kos disahkan",IF(G297&gt;F297,"Semak lebihan bayaran",IF(AND(ISNUMBER(J297),J297&lt;TODAY(),H297&gt;0),"Bayaran lewat","OK"))))))</f>
        <v/>
      </c>
    </row>
    <row r="298" spans="7:12" ht="30" customHeight="1">
      <c r="G298" s="16">
        <f>IF(OR(A298="",C298=""),"",SUMIF(BayaranTable[ID item],A298,BayaranTable[Amaun]))</f>
        <v/>
      </c>
      <c r="H298" s="16">
        <f>IF(OR(C298="",NOT(ISNUMBER(F298))),"",F298-N(G298))</f>
        <v/>
      </c>
      <c r="I298" s="16">
        <f>IF(OR(C298="",NOT(ISNUMBER(E298)),NOT(ISNUMBER(F298))),"",F298-E298)</f>
        <v/>
      </c>
      <c r="L298" s="9">
        <f>IF(C298="","",IF(OR(A298="",COUNTIF(BajetTable[ID item],A298)&lt;&gt;1),"Semak ID item",IF(OR(AND(E298&lt;&gt;"",NOT(ISNUMBER(E298))),AND(F298&lt;&gt;"",NOT(ISNUMBER(F298)))),"Semak amaun",IF(F298="","Isi kos disahkan",IF(G298&gt;F298,"Semak lebihan bayaran",IF(AND(ISNUMBER(J298),J298&lt;TODAY(),H298&gt;0),"Bayaran lewat","OK"))))))</f>
        <v/>
      </c>
    </row>
    <row r="299" spans="7:12" ht="30" customHeight="1">
      <c r="G299" s="16">
        <f>IF(OR(A299="",C299=""),"",SUMIF(BayaranTable[ID item],A299,BayaranTable[Amaun]))</f>
        <v/>
      </c>
      <c r="H299" s="16">
        <f>IF(OR(C299="",NOT(ISNUMBER(F299))),"",F299-N(G299))</f>
        <v/>
      </c>
      <c r="I299" s="16">
        <f>IF(OR(C299="",NOT(ISNUMBER(E299)),NOT(ISNUMBER(F299))),"",F299-E299)</f>
        <v/>
      </c>
      <c r="L299" s="9">
        <f>IF(C299="","",IF(OR(A299="",COUNTIF(BajetTable[ID item],A299)&lt;&gt;1),"Semak ID item",IF(OR(AND(E299&lt;&gt;"",NOT(ISNUMBER(E299))),AND(F299&lt;&gt;"",NOT(ISNUMBER(F299)))),"Semak amaun",IF(F299="","Isi kos disahkan",IF(G299&gt;F299,"Semak lebihan bayaran",IF(AND(ISNUMBER(J299),J299&lt;TODAY(),H299&gt;0),"Bayaran lewat","OK"))))))</f>
        <v/>
      </c>
    </row>
    <row r="300" spans="7:12" ht="30" customHeight="1">
      <c r="G300" s="16">
        <f>IF(OR(A300="",C300=""),"",SUMIF(BayaranTable[ID item],A300,BayaranTable[Amaun]))</f>
        <v/>
      </c>
      <c r="H300" s="16">
        <f>IF(OR(C300="",NOT(ISNUMBER(F300))),"",F300-N(G300))</f>
        <v/>
      </c>
      <c r="I300" s="16">
        <f>IF(OR(C300="",NOT(ISNUMBER(E300)),NOT(ISNUMBER(F300))),"",F300-E300)</f>
        <v/>
      </c>
      <c r="L300" s="9">
        <f>IF(C300="","",IF(OR(A300="",COUNTIF(BajetTable[ID item],A300)&lt;&gt;1),"Semak ID item",IF(OR(AND(E300&lt;&gt;"",NOT(ISNUMBER(E300))),AND(F300&lt;&gt;"",NOT(ISNUMBER(F300)))),"Semak amaun",IF(F300="","Isi kos disahkan",IF(G300&gt;F300,"Semak lebihan bayaran",IF(AND(ISNUMBER(J300),J300&lt;TODAY(),H300&gt;0),"Bayaran lewat","OK"))))))</f>
        <v/>
      </c>
    </row>
    <row r="301" spans="7:12" ht="30" customHeight="1">
      <c r="G301" s="16">
        <f>IF(OR(A301="",C301=""),"",SUMIF(BayaranTable[ID item],A301,BayaranTable[Amaun]))</f>
        <v/>
      </c>
      <c r="H301" s="16">
        <f>IF(OR(C301="",NOT(ISNUMBER(F301))),"",F301-N(G301))</f>
        <v/>
      </c>
      <c r="I301" s="16">
        <f>IF(OR(C301="",NOT(ISNUMBER(E301)),NOT(ISNUMBER(F301))),"",F301-E301)</f>
        <v/>
      </c>
      <c r="L301" s="9">
        <f>IF(C301="","",IF(OR(A301="",COUNTIF(BajetTable[ID item],A301)&lt;&gt;1),"Semak ID item",IF(OR(AND(E301&lt;&gt;"",NOT(ISNUMBER(E301))),AND(F301&lt;&gt;"",NOT(ISNUMBER(F301)))),"Semak amaun",IF(F301="","Isi kos disahkan",IF(G301&gt;F301,"Semak lebihan bayaran",IF(AND(ISNUMBER(J301),J301&lt;TODAY(),H301&gt;0),"Bayaran lewat","OK"))))))</f>
        <v/>
      </c>
    </row>
    <row r="302" spans="7:12" ht="30" customHeight="1">
      <c r="G302" s="16">
        <f>IF(OR(A302="",C302=""),"",SUMIF(BayaranTable[ID item],A302,BayaranTable[Amaun]))</f>
        <v/>
      </c>
      <c r="H302" s="16">
        <f>IF(OR(C302="",NOT(ISNUMBER(F302))),"",F302-N(G302))</f>
        <v/>
      </c>
      <c r="I302" s="16">
        <f>IF(OR(C302="",NOT(ISNUMBER(E302)),NOT(ISNUMBER(F302))),"",F302-E302)</f>
        <v/>
      </c>
      <c r="L302" s="9">
        <f>IF(C302="","",IF(OR(A302="",COUNTIF(BajetTable[ID item],A302)&lt;&gt;1),"Semak ID item",IF(OR(AND(E302&lt;&gt;"",NOT(ISNUMBER(E302))),AND(F302&lt;&gt;"",NOT(ISNUMBER(F302)))),"Semak amaun",IF(F302="","Isi kos disahkan",IF(G302&gt;F302,"Semak lebihan bayaran",IF(AND(ISNUMBER(J302),J302&lt;TODAY(),H302&gt;0),"Bayaran lewat","OK"))))))</f>
        <v/>
      </c>
    </row>
    <row r="303" spans="7:12" ht="30" customHeight="1">
      <c r="G303" s="16">
        <f>IF(OR(A303="",C303=""),"",SUMIF(BayaranTable[ID item],A303,BayaranTable[Amaun]))</f>
        <v/>
      </c>
      <c r="H303" s="16">
        <f>IF(OR(C303="",NOT(ISNUMBER(F303))),"",F303-N(G303))</f>
        <v/>
      </c>
      <c r="I303" s="16">
        <f>IF(OR(C303="",NOT(ISNUMBER(E303)),NOT(ISNUMBER(F303))),"",F303-E303)</f>
        <v/>
      </c>
      <c r="L303" s="9">
        <f>IF(C303="","",IF(OR(A303="",COUNTIF(BajetTable[ID item],A303)&lt;&gt;1),"Semak ID item",IF(OR(AND(E303&lt;&gt;"",NOT(ISNUMBER(E303))),AND(F303&lt;&gt;"",NOT(ISNUMBER(F303)))),"Semak amaun",IF(F303="","Isi kos disahkan",IF(G303&gt;F303,"Semak lebihan bayaran",IF(AND(ISNUMBER(J303),J303&lt;TODAY(),H303&gt;0),"Bayaran lewat","OK"))))))</f>
        <v/>
      </c>
    </row>
    <row r="304" spans="7:12" ht="30" customHeight="1">
      <c r="G304" s="16">
        <f>IF(OR(A304="",C304=""),"",SUMIF(BayaranTable[ID item],A304,BayaranTable[Amaun]))</f>
        <v/>
      </c>
      <c r="H304" s="16">
        <f>IF(OR(C304="",NOT(ISNUMBER(F304))),"",F304-N(G304))</f>
        <v/>
      </c>
      <c r="I304" s="16">
        <f>IF(OR(C304="",NOT(ISNUMBER(E304)),NOT(ISNUMBER(F304))),"",F304-E304)</f>
        <v/>
      </c>
      <c r="L304" s="9">
        <f>IF(C304="","",IF(OR(A304="",COUNTIF(BajetTable[ID item],A304)&lt;&gt;1),"Semak ID item",IF(OR(AND(E304&lt;&gt;"",NOT(ISNUMBER(E304))),AND(F304&lt;&gt;"",NOT(ISNUMBER(F304)))),"Semak amaun",IF(F304="","Isi kos disahkan",IF(G304&gt;F304,"Semak lebihan bayaran",IF(AND(ISNUMBER(J304),J304&lt;TODAY(),H304&gt;0),"Bayaran lewat","OK"))))))</f>
        <v/>
      </c>
    </row>
    <row r="305" spans="7:12" ht="30" customHeight="1">
      <c r="G305" s="16">
        <f>IF(OR(A305="",C305=""),"",SUMIF(BayaranTable[ID item],A305,BayaranTable[Amaun]))</f>
        <v/>
      </c>
      <c r="H305" s="16">
        <f>IF(OR(C305="",NOT(ISNUMBER(F305))),"",F305-N(G305))</f>
        <v/>
      </c>
      <c r="I305" s="16">
        <f>IF(OR(C305="",NOT(ISNUMBER(E305)),NOT(ISNUMBER(F305))),"",F305-E305)</f>
        <v/>
      </c>
      <c r="L305" s="9">
        <f>IF(C305="","",IF(OR(A305="",COUNTIF(BajetTable[ID item],A305)&lt;&gt;1),"Semak ID item",IF(OR(AND(E305&lt;&gt;"",NOT(ISNUMBER(E305))),AND(F305&lt;&gt;"",NOT(ISNUMBER(F305)))),"Semak amaun",IF(F305="","Isi kos disahkan",IF(G305&gt;F305,"Semak lebihan bayaran",IF(AND(ISNUMBER(J305),J305&lt;TODAY(),H305&gt;0),"Bayaran lewat","OK"))))))</f>
        <v/>
      </c>
    </row>
    <row r="306" spans="7:12" ht="30" customHeight="1">
      <c r="G306" s="16">
        <f>IF(OR(A306="",C306=""),"",SUMIF(BayaranTable[ID item],A306,BayaranTable[Amaun]))</f>
        <v/>
      </c>
      <c r="H306" s="16">
        <f>IF(OR(C306="",NOT(ISNUMBER(F306))),"",F306-N(G306))</f>
        <v/>
      </c>
      <c r="I306" s="16">
        <f>IF(OR(C306="",NOT(ISNUMBER(E306)),NOT(ISNUMBER(F306))),"",F306-E306)</f>
        <v/>
      </c>
      <c r="L306" s="9">
        <f>IF(C306="","",IF(OR(A306="",COUNTIF(BajetTable[ID item],A306)&lt;&gt;1),"Semak ID item",IF(OR(AND(E306&lt;&gt;"",NOT(ISNUMBER(E306))),AND(F306&lt;&gt;"",NOT(ISNUMBER(F306)))),"Semak amaun",IF(F306="","Isi kos disahkan",IF(G306&gt;F306,"Semak lebihan bayaran",IF(AND(ISNUMBER(J306),J306&lt;TODAY(),H306&gt;0),"Bayaran lewat","OK"))))))</f>
        <v/>
      </c>
    </row>
    <row r="307" spans="7:12" ht="30" customHeight="1">
      <c r="G307" s="16">
        <f>IF(OR(A307="",C307=""),"",SUMIF(BayaranTable[ID item],A307,BayaranTable[Amaun]))</f>
        <v/>
      </c>
      <c r="H307" s="16">
        <f>IF(OR(C307="",NOT(ISNUMBER(F307))),"",F307-N(G307))</f>
        <v/>
      </c>
      <c r="I307" s="16">
        <f>IF(OR(C307="",NOT(ISNUMBER(E307)),NOT(ISNUMBER(F307))),"",F307-E307)</f>
        <v/>
      </c>
      <c r="L307" s="9">
        <f>IF(C307="","",IF(OR(A307="",COUNTIF(BajetTable[ID item],A307)&lt;&gt;1),"Semak ID item",IF(OR(AND(E307&lt;&gt;"",NOT(ISNUMBER(E307))),AND(F307&lt;&gt;"",NOT(ISNUMBER(F307)))),"Semak amaun",IF(F307="","Isi kos disahkan",IF(G307&gt;F307,"Semak lebihan bayaran",IF(AND(ISNUMBER(J307),J307&lt;TODAY(),H307&gt;0),"Bayaran lewat","OK"))))))</f>
        <v/>
      </c>
    </row>
    <row r="308" spans="7:12" ht="30" customHeight="1">
      <c r="G308" s="16">
        <f>IF(OR(A308="",C308=""),"",SUMIF(BayaranTable[ID item],A308,BayaranTable[Amaun]))</f>
        <v/>
      </c>
      <c r="H308" s="16">
        <f>IF(OR(C308="",NOT(ISNUMBER(F308))),"",F308-N(G308))</f>
        <v/>
      </c>
      <c r="I308" s="16">
        <f>IF(OR(C308="",NOT(ISNUMBER(E308)),NOT(ISNUMBER(F308))),"",F308-E308)</f>
        <v/>
      </c>
      <c r="L308" s="9">
        <f>IF(C308="","",IF(OR(A308="",COUNTIF(BajetTable[ID item],A308)&lt;&gt;1),"Semak ID item",IF(OR(AND(E308&lt;&gt;"",NOT(ISNUMBER(E308))),AND(F308&lt;&gt;"",NOT(ISNUMBER(F308)))),"Semak amaun",IF(F308="","Isi kos disahkan",IF(G308&gt;F308,"Semak lebihan bayaran",IF(AND(ISNUMBER(J308),J308&lt;TODAY(),H308&gt;0),"Bayaran lewat","OK"))))))</f>
        <v/>
      </c>
    </row>
    <row r="309" spans="7:12" ht="30" customHeight="1">
      <c r="G309" s="16">
        <f>IF(OR(A309="",C309=""),"",SUMIF(BayaranTable[ID item],A309,BayaranTable[Amaun]))</f>
        <v/>
      </c>
      <c r="H309" s="16">
        <f>IF(OR(C309="",NOT(ISNUMBER(F309))),"",F309-N(G309))</f>
        <v/>
      </c>
      <c r="I309" s="16">
        <f>IF(OR(C309="",NOT(ISNUMBER(E309)),NOT(ISNUMBER(F309))),"",F309-E309)</f>
        <v/>
      </c>
      <c r="L309" s="9">
        <f>IF(C309="","",IF(OR(A309="",COUNTIF(BajetTable[ID item],A309)&lt;&gt;1),"Semak ID item",IF(OR(AND(E309&lt;&gt;"",NOT(ISNUMBER(E309))),AND(F309&lt;&gt;"",NOT(ISNUMBER(F309)))),"Semak amaun",IF(F309="","Isi kos disahkan",IF(G309&gt;F309,"Semak lebihan bayaran",IF(AND(ISNUMBER(J309),J309&lt;TODAY(),H309&gt;0),"Bayaran lewat","OK"))))))</f>
        <v/>
      </c>
    </row>
    <row r="310" spans="7:12" ht="30" customHeight="1">
      <c r="G310" s="16">
        <f>IF(OR(A310="",C310=""),"",SUMIF(BayaranTable[ID item],A310,BayaranTable[Amaun]))</f>
        <v/>
      </c>
      <c r="H310" s="16">
        <f>IF(OR(C310="",NOT(ISNUMBER(F310))),"",F310-N(G310))</f>
        <v/>
      </c>
      <c r="I310" s="16">
        <f>IF(OR(C310="",NOT(ISNUMBER(E310)),NOT(ISNUMBER(F310))),"",F310-E310)</f>
        <v/>
      </c>
      <c r="L310" s="9">
        <f>IF(C310="","",IF(OR(A310="",COUNTIF(BajetTable[ID item],A310)&lt;&gt;1),"Semak ID item",IF(OR(AND(E310&lt;&gt;"",NOT(ISNUMBER(E310))),AND(F310&lt;&gt;"",NOT(ISNUMBER(F310)))),"Semak amaun",IF(F310="","Isi kos disahkan",IF(G310&gt;F310,"Semak lebihan bayaran",IF(AND(ISNUMBER(J310),J310&lt;TODAY(),H310&gt;0),"Bayaran lewat","OK"))))))</f>
        <v/>
      </c>
    </row>
    <row r="311" spans="7:12" ht="30" customHeight="1">
      <c r="G311" s="16">
        <f>IF(OR(A311="",C311=""),"",SUMIF(BayaranTable[ID item],A311,BayaranTable[Amaun]))</f>
        <v/>
      </c>
      <c r="H311" s="16">
        <f>IF(OR(C311="",NOT(ISNUMBER(F311))),"",F311-N(G311))</f>
        <v/>
      </c>
      <c r="I311" s="16">
        <f>IF(OR(C311="",NOT(ISNUMBER(E311)),NOT(ISNUMBER(F311))),"",F311-E311)</f>
        <v/>
      </c>
      <c r="L311" s="9">
        <f>IF(C311="","",IF(OR(A311="",COUNTIF(BajetTable[ID item],A311)&lt;&gt;1),"Semak ID item",IF(OR(AND(E311&lt;&gt;"",NOT(ISNUMBER(E311))),AND(F311&lt;&gt;"",NOT(ISNUMBER(F311)))),"Semak amaun",IF(F311="","Isi kos disahkan",IF(G311&gt;F311,"Semak lebihan bayaran",IF(AND(ISNUMBER(J311),J311&lt;TODAY(),H311&gt;0),"Bayaran lewat","OK"))))))</f>
        <v/>
      </c>
    </row>
    <row r="312" spans="7:12" ht="30" customHeight="1">
      <c r="G312" s="16">
        <f>IF(OR(A312="",C312=""),"",SUMIF(BayaranTable[ID item],A312,BayaranTable[Amaun]))</f>
        <v/>
      </c>
      <c r="H312" s="16">
        <f>IF(OR(C312="",NOT(ISNUMBER(F312))),"",F312-N(G312))</f>
        <v/>
      </c>
      <c r="I312" s="16">
        <f>IF(OR(C312="",NOT(ISNUMBER(E312)),NOT(ISNUMBER(F312))),"",F312-E312)</f>
        <v/>
      </c>
      <c r="L312" s="9">
        <f>IF(C312="","",IF(OR(A312="",COUNTIF(BajetTable[ID item],A312)&lt;&gt;1),"Semak ID item",IF(OR(AND(E312&lt;&gt;"",NOT(ISNUMBER(E312))),AND(F312&lt;&gt;"",NOT(ISNUMBER(F312)))),"Semak amaun",IF(F312="","Isi kos disahkan",IF(G312&gt;F312,"Semak lebihan bayaran",IF(AND(ISNUMBER(J312),J312&lt;TODAY(),H312&gt;0),"Bayaran lewat","OK"))))))</f>
        <v/>
      </c>
    </row>
    <row r="313" spans="7:12" ht="30" customHeight="1">
      <c r="G313" s="16">
        <f>IF(OR(A313="",C313=""),"",SUMIF(BayaranTable[ID item],A313,BayaranTable[Amaun]))</f>
        <v/>
      </c>
      <c r="H313" s="16">
        <f>IF(OR(C313="",NOT(ISNUMBER(F313))),"",F313-N(G313))</f>
        <v/>
      </c>
      <c r="I313" s="16">
        <f>IF(OR(C313="",NOT(ISNUMBER(E313)),NOT(ISNUMBER(F313))),"",F313-E313)</f>
        <v/>
      </c>
      <c r="L313" s="9">
        <f>IF(C313="","",IF(OR(A313="",COUNTIF(BajetTable[ID item],A313)&lt;&gt;1),"Semak ID item",IF(OR(AND(E313&lt;&gt;"",NOT(ISNUMBER(E313))),AND(F313&lt;&gt;"",NOT(ISNUMBER(F313)))),"Semak amaun",IF(F313="","Isi kos disahkan",IF(G313&gt;F313,"Semak lebihan bayaran",IF(AND(ISNUMBER(J313),J313&lt;TODAY(),H313&gt;0),"Bayaran lewat","OK"))))))</f>
        <v/>
      </c>
    </row>
    <row r="314" spans="7:12" ht="30" customHeight="1">
      <c r="G314" s="16">
        <f>IF(OR(A314="",C314=""),"",SUMIF(BayaranTable[ID item],A314,BayaranTable[Amaun]))</f>
        <v/>
      </c>
      <c r="H314" s="16">
        <f>IF(OR(C314="",NOT(ISNUMBER(F314))),"",F314-N(G314))</f>
        <v/>
      </c>
      <c r="I314" s="16">
        <f>IF(OR(C314="",NOT(ISNUMBER(E314)),NOT(ISNUMBER(F314))),"",F314-E314)</f>
        <v/>
      </c>
      <c r="L314" s="9">
        <f>IF(C314="","",IF(OR(A314="",COUNTIF(BajetTable[ID item],A314)&lt;&gt;1),"Semak ID item",IF(OR(AND(E314&lt;&gt;"",NOT(ISNUMBER(E314))),AND(F314&lt;&gt;"",NOT(ISNUMBER(F314)))),"Semak amaun",IF(F314="","Isi kos disahkan",IF(G314&gt;F314,"Semak lebihan bayaran",IF(AND(ISNUMBER(J314),J314&lt;TODAY(),H314&gt;0),"Bayaran lewat","OK"))))))</f>
        <v/>
      </c>
    </row>
    <row r="315" spans="7:12" ht="30" customHeight="1">
      <c r="G315" s="16">
        <f>IF(OR(A315="",C315=""),"",SUMIF(BayaranTable[ID item],A315,BayaranTable[Amaun]))</f>
        <v/>
      </c>
      <c r="H315" s="16">
        <f>IF(OR(C315="",NOT(ISNUMBER(F315))),"",F315-N(G315))</f>
        <v/>
      </c>
      <c r="I315" s="16">
        <f>IF(OR(C315="",NOT(ISNUMBER(E315)),NOT(ISNUMBER(F315))),"",F315-E315)</f>
        <v/>
      </c>
      <c r="L315" s="9">
        <f>IF(C315="","",IF(OR(A315="",COUNTIF(BajetTable[ID item],A315)&lt;&gt;1),"Semak ID item",IF(OR(AND(E315&lt;&gt;"",NOT(ISNUMBER(E315))),AND(F315&lt;&gt;"",NOT(ISNUMBER(F315)))),"Semak amaun",IF(F315="","Isi kos disahkan",IF(G315&gt;F315,"Semak lebihan bayaran",IF(AND(ISNUMBER(J315),J315&lt;TODAY(),H315&gt;0),"Bayaran lewat","OK"))))))</f>
        <v/>
      </c>
    </row>
    <row r="316" spans="7:12" ht="30" customHeight="1">
      <c r="G316" s="16">
        <f>IF(OR(A316="",C316=""),"",SUMIF(BayaranTable[ID item],A316,BayaranTable[Amaun]))</f>
        <v/>
      </c>
      <c r="H316" s="16">
        <f>IF(OR(C316="",NOT(ISNUMBER(F316))),"",F316-N(G316))</f>
        <v/>
      </c>
      <c r="I316" s="16">
        <f>IF(OR(C316="",NOT(ISNUMBER(E316)),NOT(ISNUMBER(F316))),"",F316-E316)</f>
        <v/>
      </c>
      <c r="L316" s="9">
        <f>IF(C316="","",IF(OR(A316="",COUNTIF(BajetTable[ID item],A316)&lt;&gt;1),"Semak ID item",IF(OR(AND(E316&lt;&gt;"",NOT(ISNUMBER(E316))),AND(F316&lt;&gt;"",NOT(ISNUMBER(F316)))),"Semak amaun",IF(F316="","Isi kos disahkan",IF(G316&gt;F316,"Semak lebihan bayaran",IF(AND(ISNUMBER(J316),J316&lt;TODAY(),H316&gt;0),"Bayaran lewat","OK"))))))</f>
        <v/>
      </c>
    </row>
    <row r="317" spans="7:12" ht="30" customHeight="1">
      <c r="G317" s="16">
        <f>IF(OR(A317="",C317=""),"",SUMIF(BayaranTable[ID item],A317,BayaranTable[Amaun]))</f>
        <v/>
      </c>
      <c r="H317" s="16">
        <f>IF(OR(C317="",NOT(ISNUMBER(F317))),"",F317-N(G317))</f>
        <v/>
      </c>
      <c r="I317" s="16">
        <f>IF(OR(C317="",NOT(ISNUMBER(E317)),NOT(ISNUMBER(F317))),"",F317-E317)</f>
        <v/>
      </c>
      <c r="L317" s="9">
        <f>IF(C317="","",IF(OR(A317="",COUNTIF(BajetTable[ID item],A317)&lt;&gt;1),"Semak ID item",IF(OR(AND(E317&lt;&gt;"",NOT(ISNUMBER(E317))),AND(F317&lt;&gt;"",NOT(ISNUMBER(F317)))),"Semak amaun",IF(F317="","Isi kos disahkan",IF(G317&gt;F317,"Semak lebihan bayaran",IF(AND(ISNUMBER(J317),J317&lt;TODAY(),H317&gt;0),"Bayaran lewat","OK"))))))</f>
        <v/>
      </c>
    </row>
    <row r="318" spans="7:12" ht="30" customHeight="1">
      <c r="G318" s="16">
        <f>IF(OR(A318="",C318=""),"",SUMIF(BayaranTable[ID item],A318,BayaranTable[Amaun]))</f>
        <v/>
      </c>
      <c r="H318" s="16">
        <f>IF(OR(C318="",NOT(ISNUMBER(F318))),"",F318-N(G318))</f>
        <v/>
      </c>
      <c r="I318" s="16">
        <f>IF(OR(C318="",NOT(ISNUMBER(E318)),NOT(ISNUMBER(F318))),"",F318-E318)</f>
        <v/>
      </c>
      <c r="L318" s="9">
        <f>IF(C318="","",IF(OR(A318="",COUNTIF(BajetTable[ID item],A318)&lt;&gt;1),"Semak ID item",IF(OR(AND(E318&lt;&gt;"",NOT(ISNUMBER(E318))),AND(F318&lt;&gt;"",NOT(ISNUMBER(F318)))),"Semak amaun",IF(F318="","Isi kos disahkan",IF(G318&gt;F318,"Semak lebihan bayaran",IF(AND(ISNUMBER(J318),J318&lt;TODAY(),H318&gt;0),"Bayaran lewat","OK"))))))</f>
        <v/>
      </c>
    </row>
    <row r="319" spans="7:12" ht="30" customHeight="1">
      <c r="G319" s="16">
        <f>IF(OR(A319="",C319=""),"",SUMIF(BayaranTable[ID item],A319,BayaranTable[Amaun]))</f>
        <v/>
      </c>
      <c r="H319" s="16">
        <f>IF(OR(C319="",NOT(ISNUMBER(F319))),"",F319-N(G319))</f>
        <v/>
      </c>
      <c r="I319" s="16">
        <f>IF(OR(C319="",NOT(ISNUMBER(E319)),NOT(ISNUMBER(F319))),"",F319-E319)</f>
        <v/>
      </c>
      <c r="L319" s="9">
        <f>IF(C319="","",IF(OR(A319="",COUNTIF(BajetTable[ID item],A319)&lt;&gt;1),"Semak ID item",IF(OR(AND(E319&lt;&gt;"",NOT(ISNUMBER(E319))),AND(F319&lt;&gt;"",NOT(ISNUMBER(F319)))),"Semak amaun",IF(F319="","Isi kos disahkan",IF(G319&gt;F319,"Semak lebihan bayaran",IF(AND(ISNUMBER(J319),J319&lt;TODAY(),H319&gt;0),"Bayaran lewat","OK"))))))</f>
        <v/>
      </c>
    </row>
    <row r="320" spans="7:12" ht="30" customHeight="1">
      <c r="G320" s="16">
        <f>IF(OR(A320="",C320=""),"",SUMIF(BayaranTable[ID item],A320,BayaranTable[Amaun]))</f>
        <v/>
      </c>
      <c r="H320" s="16">
        <f>IF(OR(C320="",NOT(ISNUMBER(F320))),"",F320-N(G320))</f>
        <v/>
      </c>
      <c r="I320" s="16">
        <f>IF(OR(C320="",NOT(ISNUMBER(E320)),NOT(ISNUMBER(F320))),"",F320-E320)</f>
        <v/>
      </c>
      <c r="L320" s="9">
        <f>IF(C320="","",IF(OR(A320="",COUNTIF(BajetTable[ID item],A320)&lt;&gt;1),"Semak ID item",IF(OR(AND(E320&lt;&gt;"",NOT(ISNUMBER(E320))),AND(F320&lt;&gt;"",NOT(ISNUMBER(F320)))),"Semak amaun",IF(F320="","Isi kos disahkan",IF(G320&gt;F320,"Semak lebihan bayaran",IF(AND(ISNUMBER(J320),J320&lt;TODAY(),H320&gt;0),"Bayaran lewat","OK"))))))</f>
        <v/>
      </c>
    </row>
    <row r="321" spans="7:12" ht="30" customHeight="1">
      <c r="G321" s="16">
        <f>IF(OR(A321="",C321=""),"",SUMIF(BayaranTable[ID item],A321,BayaranTable[Amaun]))</f>
        <v/>
      </c>
      <c r="H321" s="16">
        <f>IF(OR(C321="",NOT(ISNUMBER(F321))),"",F321-N(G321))</f>
        <v/>
      </c>
      <c r="I321" s="16">
        <f>IF(OR(C321="",NOT(ISNUMBER(E321)),NOT(ISNUMBER(F321))),"",F321-E321)</f>
        <v/>
      </c>
      <c r="L321" s="9">
        <f>IF(C321="","",IF(OR(A321="",COUNTIF(BajetTable[ID item],A321)&lt;&gt;1),"Semak ID item",IF(OR(AND(E321&lt;&gt;"",NOT(ISNUMBER(E321))),AND(F321&lt;&gt;"",NOT(ISNUMBER(F321)))),"Semak amaun",IF(F321="","Isi kos disahkan",IF(G321&gt;F321,"Semak lebihan bayaran",IF(AND(ISNUMBER(J321),J321&lt;TODAY(),H321&gt;0),"Bayaran lewat","OK"))))))</f>
        <v/>
      </c>
    </row>
    <row r="322" spans="7:12" ht="30" customHeight="1">
      <c r="G322" s="16">
        <f>IF(OR(A322="",C322=""),"",SUMIF(BayaranTable[ID item],A322,BayaranTable[Amaun]))</f>
        <v/>
      </c>
      <c r="H322" s="16">
        <f>IF(OR(C322="",NOT(ISNUMBER(F322))),"",F322-N(G322))</f>
        <v/>
      </c>
      <c r="I322" s="16">
        <f>IF(OR(C322="",NOT(ISNUMBER(E322)),NOT(ISNUMBER(F322))),"",F322-E322)</f>
        <v/>
      </c>
      <c r="L322" s="9">
        <f>IF(C322="","",IF(OR(A322="",COUNTIF(BajetTable[ID item],A322)&lt;&gt;1),"Semak ID item",IF(OR(AND(E322&lt;&gt;"",NOT(ISNUMBER(E322))),AND(F322&lt;&gt;"",NOT(ISNUMBER(F322)))),"Semak amaun",IF(F322="","Isi kos disahkan",IF(G322&gt;F322,"Semak lebihan bayaran",IF(AND(ISNUMBER(J322),J322&lt;TODAY(),H322&gt;0),"Bayaran lewat","OK"))))))</f>
        <v/>
      </c>
    </row>
    <row r="323" spans="7:12" ht="30" customHeight="1">
      <c r="G323" s="16">
        <f>IF(OR(A323="",C323=""),"",SUMIF(BayaranTable[ID item],A323,BayaranTable[Amaun]))</f>
        <v/>
      </c>
      <c r="H323" s="16">
        <f>IF(OR(C323="",NOT(ISNUMBER(F323))),"",F323-N(G323))</f>
        <v/>
      </c>
      <c r="I323" s="16">
        <f>IF(OR(C323="",NOT(ISNUMBER(E323)),NOT(ISNUMBER(F323))),"",F323-E323)</f>
        <v/>
      </c>
      <c r="L323" s="9">
        <f>IF(C323="","",IF(OR(A323="",COUNTIF(BajetTable[ID item],A323)&lt;&gt;1),"Semak ID item",IF(OR(AND(E323&lt;&gt;"",NOT(ISNUMBER(E323))),AND(F323&lt;&gt;"",NOT(ISNUMBER(F323)))),"Semak amaun",IF(F323="","Isi kos disahkan",IF(G323&gt;F323,"Semak lebihan bayaran",IF(AND(ISNUMBER(J323),J323&lt;TODAY(),H323&gt;0),"Bayaran lewat","OK"))))))</f>
        <v/>
      </c>
    </row>
    <row r="324" spans="7:12" ht="30" customHeight="1">
      <c r="G324" s="16">
        <f>IF(OR(A324="",C324=""),"",SUMIF(BayaranTable[ID item],A324,BayaranTable[Amaun]))</f>
        <v/>
      </c>
      <c r="H324" s="16">
        <f>IF(OR(C324="",NOT(ISNUMBER(F324))),"",F324-N(G324))</f>
        <v/>
      </c>
      <c r="I324" s="16">
        <f>IF(OR(C324="",NOT(ISNUMBER(E324)),NOT(ISNUMBER(F324))),"",F324-E324)</f>
        <v/>
      </c>
      <c r="L324" s="9">
        <f>IF(C324="","",IF(OR(A324="",COUNTIF(BajetTable[ID item],A324)&lt;&gt;1),"Semak ID item",IF(OR(AND(E324&lt;&gt;"",NOT(ISNUMBER(E324))),AND(F324&lt;&gt;"",NOT(ISNUMBER(F324)))),"Semak amaun",IF(F324="","Isi kos disahkan",IF(G324&gt;F324,"Semak lebihan bayaran",IF(AND(ISNUMBER(J324),J324&lt;TODAY(),H324&gt;0),"Bayaran lewat","OK"))))))</f>
        <v/>
      </c>
    </row>
    <row r="325" spans="7:12" ht="30" customHeight="1">
      <c r="G325" s="16">
        <f>IF(OR(A325="",C325=""),"",SUMIF(BayaranTable[ID item],A325,BayaranTable[Amaun]))</f>
        <v/>
      </c>
      <c r="H325" s="16">
        <f>IF(OR(C325="",NOT(ISNUMBER(F325))),"",F325-N(G325))</f>
        <v/>
      </c>
      <c r="I325" s="16">
        <f>IF(OR(C325="",NOT(ISNUMBER(E325)),NOT(ISNUMBER(F325))),"",F325-E325)</f>
        <v/>
      </c>
      <c r="L325" s="9">
        <f>IF(C325="","",IF(OR(A325="",COUNTIF(BajetTable[ID item],A325)&lt;&gt;1),"Semak ID item",IF(OR(AND(E325&lt;&gt;"",NOT(ISNUMBER(E325))),AND(F325&lt;&gt;"",NOT(ISNUMBER(F325)))),"Semak amaun",IF(F325="","Isi kos disahkan",IF(G325&gt;F325,"Semak lebihan bayaran",IF(AND(ISNUMBER(J325),J325&lt;TODAY(),H325&gt;0),"Bayaran lewat","OK"))))))</f>
        <v/>
      </c>
    </row>
    <row r="326" spans="7:12" ht="30" customHeight="1">
      <c r="G326" s="16">
        <f>IF(OR(A326="",C326=""),"",SUMIF(BayaranTable[ID item],A326,BayaranTable[Amaun]))</f>
        <v/>
      </c>
      <c r="H326" s="16">
        <f>IF(OR(C326="",NOT(ISNUMBER(F326))),"",F326-N(G326))</f>
        <v/>
      </c>
      <c r="I326" s="16">
        <f>IF(OR(C326="",NOT(ISNUMBER(E326)),NOT(ISNUMBER(F326))),"",F326-E326)</f>
        <v/>
      </c>
      <c r="L326" s="9">
        <f>IF(C326="","",IF(OR(A326="",COUNTIF(BajetTable[ID item],A326)&lt;&gt;1),"Semak ID item",IF(OR(AND(E326&lt;&gt;"",NOT(ISNUMBER(E326))),AND(F326&lt;&gt;"",NOT(ISNUMBER(F326)))),"Semak amaun",IF(F326="","Isi kos disahkan",IF(G326&gt;F326,"Semak lebihan bayaran",IF(AND(ISNUMBER(J326),J326&lt;TODAY(),H326&gt;0),"Bayaran lewat","OK"))))))</f>
        <v/>
      </c>
    </row>
    <row r="327" spans="7:12" ht="30" customHeight="1">
      <c r="G327" s="16">
        <f>IF(OR(A327="",C327=""),"",SUMIF(BayaranTable[ID item],A327,BayaranTable[Amaun]))</f>
        <v/>
      </c>
      <c r="H327" s="16">
        <f>IF(OR(C327="",NOT(ISNUMBER(F327))),"",F327-N(G327))</f>
        <v/>
      </c>
      <c r="I327" s="16">
        <f>IF(OR(C327="",NOT(ISNUMBER(E327)),NOT(ISNUMBER(F327))),"",F327-E327)</f>
        <v/>
      </c>
      <c r="L327" s="9">
        <f>IF(C327="","",IF(OR(A327="",COUNTIF(BajetTable[ID item],A327)&lt;&gt;1),"Semak ID item",IF(OR(AND(E327&lt;&gt;"",NOT(ISNUMBER(E327))),AND(F327&lt;&gt;"",NOT(ISNUMBER(F327)))),"Semak amaun",IF(F327="","Isi kos disahkan",IF(G327&gt;F327,"Semak lebihan bayaran",IF(AND(ISNUMBER(J327),J327&lt;TODAY(),H327&gt;0),"Bayaran lewat","OK"))))))</f>
        <v/>
      </c>
    </row>
    <row r="328" spans="7:12" ht="30" customHeight="1">
      <c r="G328" s="16">
        <f>IF(OR(A328="",C328=""),"",SUMIF(BayaranTable[ID item],A328,BayaranTable[Amaun]))</f>
        <v/>
      </c>
      <c r="H328" s="16">
        <f>IF(OR(C328="",NOT(ISNUMBER(F328))),"",F328-N(G328))</f>
        <v/>
      </c>
      <c r="I328" s="16">
        <f>IF(OR(C328="",NOT(ISNUMBER(E328)),NOT(ISNUMBER(F328))),"",F328-E328)</f>
        <v/>
      </c>
      <c r="L328" s="9">
        <f>IF(C328="","",IF(OR(A328="",COUNTIF(BajetTable[ID item],A328)&lt;&gt;1),"Semak ID item",IF(OR(AND(E328&lt;&gt;"",NOT(ISNUMBER(E328))),AND(F328&lt;&gt;"",NOT(ISNUMBER(F328)))),"Semak amaun",IF(F328="","Isi kos disahkan",IF(G328&gt;F328,"Semak lebihan bayaran",IF(AND(ISNUMBER(J328),J328&lt;TODAY(),H328&gt;0),"Bayaran lewat","OK"))))))</f>
        <v/>
      </c>
    </row>
    <row r="329" spans="7:12" ht="30" customHeight="1">
      <c r="G329" s="16">
        <f>IF(OR(A329="",C329=""),"",SUMIF(BayaranTable[ID item],A329,BayaranTable[Amaun]))</f>
        <v/>
      </c>
      <c r="H329" s="16">
        <f>IF(OR(C329="",NOT(ISNUMBER(F329))),"",F329-N(G329))</f>
        <v/>
      </c>
      <c r="I329" s="16">
        <f>IF(OR(C329="",NOT(ISNUMBER(E329)),NOT(ISNUMBER(F329))),"",F329-E329)</f>
        <v/>
      </c>
      <c r="L329" s="9">
        <f>IF(C329="","",IF(OR(A329="",COUNTIF(BajetTable[ID item],A329)&lt;&gt;1),"Semak ID item",IF(OR(AND(E329&lt;&gt;"",NOT(ISNUMBER(E329))),AND(F329&lt;&gt;"",NOT(ISNUMBER(F329)))),"Semak amaun",IF(F329="","Isi kos disahkan",IF(G329&gt;F329,"Semak lebihan bayaran",IF(AND(ISNUMBER(J329),J329&lt;TODAY(),H329&gt;0),"Bayaran lewat","OK"))))))</f>
        <v/>
      </c>
    </row>
    <row r="330" spans="7:12" ht="30" customHeight="1">
      <c r="G330" s="16">
        <f>IF(OR(A330="",C330=""),"",SUMIF(BayaranTable[ID item],A330,BayaranTable[Amaun]))</f>
        <v/>
      </c>
      <c r="H330" s="16">
        <f>IF(OR(C330="",NOT(ISNUMBER(F330))),"",F330-N(G330))</f>
        <v/>
      </c>
      <c r="I330" s="16">
        <f>IF(OR(C330="",NOT(ISNUMBER(E330)),NOT(ISNUMBER(F330))),"",F330-E330)</f>
        <v/>
      </c>
      <c r="L330" s="9">
        <f>IF(C330="","",IF(OR(A330="",COUNTIF(BajetTable[ID item],A330)&lt;&gt;1),"Semak ID item",IF(OR(AND(E330&lt;&gt;"",NOT(ISNUMBER(E330))),AND(F330&lt;&gt;"",NOT(ISNUMBER(F330)))),"Semak amaun",IF(F330="","Isi kos disahkan",IF(G330&gt;F330,"Semak lebihan bayaran",IF(AND(ISNUMBER(J330),J330&lt;TODAY(),H330&gt;0),"Bayaran lewat","OK"))))))</f>
        <v/>
      </c>
    </row>
    <row r="331" spans="7:12" ht="30" customHeight="1">
      <c r="G331" s="16">
        <f>IF(OR(A331="",C331=""),"",SUMIF(BayaranTable[ID item],A331,BayaranTable[Amaun]))</f>
        <v/>
      </c>
      <c r="H331" s="16">
        <f>IF(OR(C331="",NOT(ISNUMBER(F331))),"",F331-N(G331))</f>
        <v/>
      </c>
      <c r="I331" s="16">
        <f>IF(OR(C331="",NOT(ISNUMBER(E331)),NOT(ISNUMBER(F331))),"",F331-E331)</f>
        <v/>
      </c>
      <c r="L331" s="9">
        <f>IF(C331="","",IF(OR(A331="",COUNTIF(BajetTable[ID item],A331)&lt;&gt;1),"Semak ID item",IF(OR(AND(E331&lt;&gt;"",NOT(ISNUMBER(E331))),AND(F331&lt;&gt;"",NOT(ISNUMBER(F331)))),"Semak amaun",IF(F331="","Isi kos disahkan",IF(G331&gt;F331,"Semak lebihan bayaran",IF(AND(ISNUMBER(J331),J331&lt;TODAY(),H331&gt;0),"Bayaran lewat","OK"))))))</f>
        <v/>
      </c>
    </row>
    <row r="332" spans="7:12" ht="30" customHeight="1">
      <c r="G332" s="16">
        <f>IF(OR(A332="",C332=""),"",SUMIF(BayaranTable[ID item],A332,BayaranTable[Amaun]))</f>
        <v/>
      </c>
      <c r="H332" s="16">
        <f>IF(OR(C332="",NOT(ISNUMBER(F332))),"",F332-N(G332))</f>
        <v/>
      </c>
      <c r="I332" s="16">
        <f>IF(OR(C332="",NOT(ISNUMBER(E332)),NOT(ISNUMBER(F332))),"",F332-E332)</f>
        <v/>
      </c>
      <c r="L332" s="9">
        <f>IF(C332="","",IF(OR(A332="",COUNTIF(BajetTable[ID item],A332)&lt;&gt;1),"Semak ID item",IF(OR(AND(E332&lt;&gt;"",NOT(ISNUMBER(E332))),AND(F332&lt;&gt;"",NOT(ISNUMBER(F332)))),"Semak amaun",IF(F332="","Isi kos disahkan",IF(G332&gt;F332,"Semak lebihan bayaran",IF(AND(ISNUMBER(J332),J332&lt;TODAY(),H332&gt;0),"Bayaran lewat","OK"))))))</f>
        <v/>
      </c>
    </row>
    <row r="333" spans="7:12" ht="30" customHeight="1">
      <c r="G333" s="16">
        <f>IF(OR(A333="",C333=""),"",SUMIF(BayaranTable[ID item],A333,BayaranTable[Amaun]))</f>
        <v/>
      </c>
      <c r="H333" s="16">
        <f>IF(OR(C333="",NOT(ISNUMBER(F333))),"",F333-N(G333))</f>
        <v/>
      </c>
      <c r="I333" s="16">
        <f>IF(OR(C333="",NOT(ISNUMBER(E333)),NOT(ISNUMBER(F333))),"",F333-E333)</f>
        <v/>
      </c>
      <c r="L333" s="9">
        <f>IF(C333="","",IF(OR(A333="",COUNTIF(BajetTable[ID item],A333)&lt;&gt;1),"Semak ID item",IF(OR(AND(E333&lt;&gt;"",NOT(ISNUMBER(E333))),AND(F333&lt;&gt;"",NOT(ISNUMBER(F333)))),"Semak amaun",IF(F333="","Isi kos disahkan",IF(G333&gt;F333,"Semak lebihan bayaran",IF(AND(ISNUMBER(J333),J333&lt;TODAY(),H333&gt;0),"Bayaran lewat","OK"))))))</f>
        <v/>
      </c>
    </row>
    <row r="334" spans="7:12" ht="30" customHeight="1">
      <c r="G334" s="16">
        <f>IF(OR(A334="",C334=""),"",SUMIF(BayaranTable[ID item],A334,BayaranTable[Amaun]))</f>
        <v/>
      </c>
      <c r="H334" s="16">
        <f>IF(OR(C334="",NOT(ISNUMBER(F334))),"",F334-N(G334))</f>
        <v/>
      </c>
      <c r="I334" s="16">
        <f>IF(OR(C334="",NOT(ISNUMBER(E334)),NOT(ISNUMBER(F334))),"",F334-E334)</f>
        <v/>
      </c>
      <c r="L334" s="9">
        <f>IF(C334="","",IF(OR(A334="",COUNTIF(BajetTable[ID item],A334)&lt;&gt;1),"Semak ID item",IF(OR(AND(E334&lt;&gt;"",NOT(ISNUMBER(E334))),AND(F334&lt;&gt;"",NOT(ISNUMBER(F334)))),"Semak amaun",IF(F334="","Isi kos disahkan",IF(G334&gt;F334,"Semak lebihan bayaran",IF(AND(ISNUMBER(J334),J334&lt;TODAY(),H334&gt;0),"Bayaran lewat","OK"))))))</f>
        <v/>
      </c>
    </row>
    <row r="335" spans="7:12" ht="30" customHeight="1">
      <c r="G335" s="16">
        <f>IF(OR(A335="",C335=""),"",SUMIF(BayaranTable[ID item],A335,BayaranTable[Amaun]))</f>
        <v/>
      </c>
      <c r="H335" s="16">
        <f>IF(OR(C335="",NOT(ISNUMBER(F335))),"",F335-N(G335))</f>
        <v/>
      </c>
      <c r="I335" s="16">
        <f>IF(OR(C335="",NOT(ISNUMBER(E335)),NOT(ISNUMBER(F335))),"",F335-E335)</f>
        <v/>
      </c>
      <c r="L335" s="9">
        <f>IF(C335="","",IF(OR(A335="",COUNTIF(BajetTable[ID item],A335)&lt;&gt;1),"Semak ID item",IF(OR(AND(E335&lt;&gt;"",NOT(ISNUMBER(E335))),AND(F335&lt;&gt;"",NOT(ISNUMBER(F335)))),"Semak amaun",IF(F335="","Isi kos disahkan",IF(G335&gt;F335,"Semak lebihan bayaran",IF(AND(ISNUMBER(J335),J335&lt;TODAY(),H335&gt;0),"Bayaran lewat","OK"))))))</f>
        <v/>
      </c>
    </row>
    <row r="336" spans="7:12" ht="30" customHeight="1">
      <c r="G336" s="16">
        <f>IF(OR(A336="",C336=""),"",SUMIF(BayaranTable[ID item],A336,BayaranTable[Amaun]))</f>
        <v/>
      </c>
      <c r="H336" s="16">
        <f>IF(OR(C336="",NOT(ISNUMBER(F336))),"",F336-N(G336))</f>
        <v/>
      </c>
      <c r="I336" s="16">
        <f>IF(OR(C336="",NOT(ISNUMBER(E336)),NOT(ISNUMBER(F336))),"",F336-E336)</f>
        <v/>
      </c>
      <c r="L336" s="9">
        <f>IF(C336="","",IF(OR(A336="",COUNTIF(BajetTable[ID item],A336)&lt;&gt;1),"Semak ID item",IF(OR(AND(E336&lt;&gt;"",NOT(ISNUMBER(E336))),AND(F336&lt;&gt;"",NOT(ISNUMBER(F336)))),"Semak amaun",IF(F336="","Isi kos disahkan",IF(G336&gt;F336,"Semak lebihan bayaran",IF(AND(ISNUMBER(J336),J336&lt;TODAY(),H336&gt;0),"Bayaran lewat","OK"))))))</f>
        <v/>
      </c>
    </row>
    <row r="337" spans="7:12" ht="30" customHeight="1">
      <c r="G337" s="16">
        <f>IF(OR(A337="",C337=""),"",SUMIF(BayaranTable[ID item],A337,BayaranTable[Amaun]))</f>
        <v/>
      </c>
      <c r="H337" s="16">
        <f>IF(OR(C337="",NOT(ISNUMBER(F337))),"",F337-N(G337))</f>
        <v/>
      </c>
      <c r="I337" s="16">
        <f>IF(OR(C337="",NOT(ISNUMBER(E337)),NOT(ISNUMBER(F337))),"",F337-E337)</f>
        <v/>
      </c>
      <c r="L337" s="9">
        <f>IF(C337="","",IF(OR(A337="",COUNTIF(BajetTable[ID item],A337)&lt;&gt;1),"Semak ID item",IF(OR(AND(E337&lt;&gt;"",NOT(ISNUMBER(E337))),AND(F337&lt;&gt;"",NOT(ISNUMBER(F337)))),"Semak amaun",IF(F337="","Isi kos disahkan",IF(G337&gt;F337,"Semak lebihan bayaran",IF(AND(ISNUMBER(J337),J337&lt;TODAY(),H337&gt;0),"Bayaran lewat","OK"))))))</f>
        <v/>
      </c>
    </row>
    <row r="338" spans="7:12" ht="30" customHeight="1">
      <c r="G338" s="16">
        <f>IF(OR(A338="",C338=""),"",SUMIF(BayaranTable[ID item],A338,BayaranTable[Amaun]))</f>
        <v/>
      </c>
      <c r="H338" s="16">
        <f>IF(OR(C338="",NOT(ISNUMBER(F338))),"",F338-N(G338))</f>
        <v/>
      </c>
      <c r="I338" s="16">
        <f>IF(OR(C338="",NOT(ISNUMBER(E338)),NOT(ISNUMBER(F338))),"",F338-E338)</f>
        <v/>
      </c>
      <c r="L338" s="9">
        <f>IF(C338="","",IF(OR(A338="",COUNTIF(BajetTable[ID item],A338)&lt;&gt;1),"Semak ID item",IF(OR(AND(E338&lt;&gt;"",NOT(ISNUMBER(E338))),AND(F338&lt;&gt;"",NOT(ISNUMBER(F338)))),"Semak amaun",IF(F338="","Isi kos disahkan",IF(G338&gt;F338,"Semak lebihan bayaran",IF(AND(ISNUMBER(J338),J338&lt;TODAY(),H338&gt;0),"Bayaran lewat","OK"))))))</f>
        <v/>
      </c>
    </row>
    <row r="339" spans="7:12" ht="30" customHeight="1">
      <c r="G339" s="16">
        <f>IF(OR(A339="",C339=""),"",SUMIF(BayaranTable[ID item],A339,BayaranTable[Amaun]))</f>
        <v/>
      </c>
      <c r="H339" s="16">
        <f>IF(OR(C339="",NOT(ISNUMBER(F339))),"",F339-N(G339))</f>
        <v/>
      </c>
      <c r="I339" s="16">
        <f>IF(OR(C339="",NOT(ISNUMBER(E339)),NOT(ISNUMBER(F339))),"",F339-E339)</f>
        <v/>
      </c>
      <c r="L339" s="9">
        <f>IF(C339="","",IF(OR(A339="",COUNTIF(BajetTable[ID item],A339)&lt;&gt;1),"Semak ID item",IF(OR(AND(E339&lt;&gt;"",NOT(ISNUMBER(E339))),AND(F339&lt;&gt;"",NOT(ISNUMBER(F339)))),"Semak amaun",IF(F339="","Isi kos disahkan",IF(G339&gt;F339,"Semak lebihan bayaran",IF(AND(ISNUMBER(J339),J339&lt;TODAY(),H339&gt;0),"Bayaran lewat","OK"))))))</f>
        <v/>
      </c>
    </row>
    <row r="340" spans="7:12" ht="30" customHeight="1">
      <c r="G340" s="16">
        <f>IF(OR(A340="",C340=""),"",SUMIF(BayaranTable[ID item],A340,BayaranTable[Amaun]))</f>
        <v/>
      </c>
      <c r="H340" s="16">
        <f>IF(OR(C340="",NOT(ISNUMBER(F340))),"",F340-N(G340))</f>
        <v/>
      </c>
      <c r="I340" s="16">
        <f>IF(OR(C340="",NOT(ISNUMBER(E340)),NOT(ISNUMBER(F340))),"",F340-E340)</f>
        <v/>
      </c>
      <c r="L340" s="9">
        <f>IF(C340="","",IF(OR(A340="",COUNTIF(BajetTable[ID item],A340)&lt;&gt;1),"Semak ID item",IF(OR(AND(E340&lt;&gt;"",NOT(ISNUMBER(E340))),AND(F340&lt;&gt;"",NOT(ISNUMBER(F340)))),"Semak amaun",IF(F340="","Isi kos disahkan",IF(G340&gt;F340,"Semak lebihan bayaran",IF(AND(ISNUMBER(J340),J340&lt;TODAY(),H340&gt;0),"Bayaran lewat","OK"))))))</f>
        <v/>
      </c>
    </row>
    <row r="341" spans="7:12" ht="30" customHeight="1">
      <c r="G341" s="16">
        <f>IF(OR(A341="",C341=""),"",SUMIF(BayaranTable[ID item],A341,BayaranTable[Amaun]))</f>
        <v/>
      </c>
      <c r="H341" s="16">
        <f>IF(OR(C341="",NOT(ISNUMBER(F341))),"",F341-N(G341))</f>
        <v/>
      </c>
      <c r="I341" s="16">
        <f>IF(OR(C341="",NOT(ISNUMBER(E341)),NOT(ISNUMBER(F341))),"",F341-E341)</f>
        <v/>
      </c>
      <c r="L341" s="9">
        <f>IF(C341="","",IF(OR(A341="",COUNTIF(BajetTable[ID item],A341)&lt;&gt;1),"Semak ID item",IF(OR(AND(E341&lt;&gt;"",NOT(ISNUMBER(E341))),AND(F341&lt;&gt;"",NOT(ISNUMBER(F341)))),"Semak amaun",IF(F341="","Isi kos disahkan",IF(G341&gt;F341,"Semak lebihan bayaran",IF(AND(ISNUMBER(J341),J341&lt;TODAY(),H341&gt;0),"Bayaran lewat","OK"))))))</f>
        <v/>
      </c>
    </row>
    <row r="342" spans="7:12" ht="30" customHeight="1">
      <c r="G342" s="16">
        <f>IF(OR(A342="",C342=""),"",SUMIF(BayaranTable[ID item],A342,BayaranTable[Amaun]))</f>
        <v/>
      </c>
      <c r="H342" s="16">
        <f>IF(OR(C342="",NOT(ISNUMBER(F342))),"",F342-N(G342))</f>
        <v/>
      </c>
      <c r="I342" s="16">
        <f>IF(OR(C342="",NOT(ISNUMBER(E342)),NOT(ISNUMBER(F342))),"",F342-E342)</f>
        <v/>
      </c>
      <c r="L342" s="9">
        <f>IF(C342="","",IF(OR(A342="",COUNTIF(BajetTable[ID item],A342)&lt;&gt;1),"Semak ID item",IF(OR(AND(E342&lt;&gt;"",NOT(ISNUMBER(E342))),AND(F342&lt;&gt;"",NOT(ISNUMBER(F342)))),"Semak amaun",IF(F342="","Isi kos disahkan",IF(G342&gt;F342,"Semak lebihan bayaran",IF(AND(ISNUMBER(J342),J342&lt;TODAY(),H342&gt;0),"Bayaran lewat","OK"))))))</f>
        <v/>
      </c>
    </row>
    <row r="343" spans="7:12" ht="30" customHeight="1">
      <c r="G343" s="16">
        <f>IF(OR(A343="",C343=""),"",SUMIF(BayaranTable[ID item],A343,BayaranTable[Amaun]))</f>
        <v/>
      </c>
      <c r="H343" s="16">
        <f>IF(OR(C343="",NOT(ISNUMBER(F343))),"",F343-N(G343))</f>
        <v/>
      </c>
      <c r="I343" s="16">
        <f>IF(OR(C343="",NOT(ISNUMBER(E343)),NOT(ISNUMBER(F343))),"",F343-E343)</f>
        <v/>
      </c>
      <c r="L343" s="9">
        <f>IF(C343="","",IF(OR(A343="",COUNTIF(BajetTable[ID item],A343)&lt;&gt;1),"Semak ID item",IF(OR(AND(E343&lt;&gt;"",NOT(ISNUMBER(E343))),AND(F343&lt;&gt;"",NOT(ISNUMBER(F343)))),"Semak amaun",IF(F343="","Isi kos disahkan",IF(G343&gt;F343,"Semak lebihan bayaran",IF(AND(ISNUMBER(J343),J343&lt;TODAY(),H343&gt;0),"Bayaran lewat","OK"))))))</f>
        <v/>
      </c>
    </row>
    <row r="344" spans="7:12" ht="30" customHeight="1">
      <c r="G344" s="16">
        <f>IF(OR(A344="",C344=""),"",SUMIF(BayaranTable[ID item],A344,BayaranTable[Amaun]))</f>
        <v/>
      </c>
      <c r="H344" s="16">
        <f>IF(OR(C344="",NOT(ISNUMBER(F344))),"",F344-N(G344))</f>
        <v/>
      </c>
      <c r="I344" s="16">
        <f>IF(OR(C344="",NOT(ISNUMBER(E344)),NOT(ISNUMBER(F344))),"",F344-E344)</f>
        <v/>
      </c>
      <c r="L344" s="9">
        <f>IF(C344="","",IF(OR(A344="",COUNTIF(BajetTable[ID item],A344)&lt;&gt;1),"Semak ID item",IF(OR(AND(E344&lt;&gt;"",NOT(ISNUMBER(E344))),AND(F344&lt;&gt;"",NOT(ISNUMBER(F344)))),"Semak amaun",IF(F344="","Isi kos disahkan",IF(G344&gt;F344,"Semak lebihan bayaran",IF(AND(ISNUMBER(J344),J344&lt;TODAY(),H344&gt;0),"Bayaran lewat","OK"))))))</f>
        <v/>
      </c>
    </row>
    <row r="345" spans="7:12" ht="30" customHeight="1">
      <c r="G345" s="16">
        <f>IF(OR(A345="",C345=""),"",SUMIF(BayaranTable[ID item],A345,BayaranTable[Amaun]))</f>
        <v/>
      </c>
      <c r="H345" s="16">
        <f>IF(OR(C345="",NOT(ISNUMBER(F345))),"",F345-N(G345))</f>
        <v/>
      </c>
      <c r="I345" s="16">
        <f>IF(OR(C345="",NOT(ISNUMBER(E345)),NOT(ISNUMBER(F345))),"",F345-E345)</f>
        <v/>
      </c>
      <c r="L345" s="9">
        <f>IF(C345="","",IF(OR(A345="",COUNTIF(BajetTable[ID item],A345)&lt;&gt;1),"Semak ID item",IF(OR(AND(E345&lt;&gt;"",NOT(ISNUMBER(E345))),AND(F345&lt;&gt;"",NOT(ISNUMBER(F345)))),"Semak amaun",IF(F345="","Isi kos disahkan",IF(G345&gt;F345,"Semak lebihan bayaran",IF(AND(ISNUMBER(J345),J345&lt;TODAY(),H345&gt;0),"Bayaran lewat","OK"))))))</f>
        <v/>
      </c>
    </row>
    <row r="346" spans="7:12" ht="30" customHeight="1">
      <c r="G346" s="16">
        <f>IF(OR(A346="",C346=""),"",SUMIF(BayaranTable[ID item],A346,BayaranTable[Amaun]))</f>
        <v/>
      </c>
      <c r="H346" s="16">
        <f>IF(OR(C346="",NOT(ISNUMBER(F346))),"",F346-N(G346))</f>
        <v/>
      </c>
      <c r="I346" s="16">
        <f>IF(OR(C346="",NOT(ISNUMBER(E346)),NOT(ISNUMBER(F346))),"",F346-E346)</f>
        <v/>
      </c>
      <c r="L346" s="9">
        <f>IF(C346="","",IF(OR(A346="",COUNTIF(BajetTable[ID item],A346)&lt;&gt;1),"Semak ID item",IF(OR(AND(E346&lt;&gt;"",NOT(ISNUMBER(E346))),AND(F346&lt;&gt;"",NOT(ISNUMBER(F346)))),"Semak amaun",IF(F346="","Isi kos disahkan",IF(G346&gt;F346,"Semak lebihan bayaran",IF(AND(ISNUMBER(J346),J346&lt;TODAY(),H346&gt;0),"Bayaran lewat","OK"))))))</f>
        <v/>
      </c>
    </row>
    <row r="347" spans="7:12" ht="30" customHeight="1">
      <c r="G347" s="16">
        <f>IF(OR(A347="",C347=""),"",SUMIF(BayaranTable[ID item],A347,BayaranTable[Amaun]))</f>
        <v/>
      </c>
      <c r="H347" s="16">
        <f>IF(OR(C347="",NOT(ISNUMBER(F347))),"",F347-N(G347))</f>
        <v/>
      </c>
      <c r="I347" s="16">
        <f>IF(OR(C347="",NOT(ISNUMBER(E347)),NOT(ISNUMBER(F347))),"",F347-E347)</f>
        <v/>
      </c>
      <c r="L347" s="9">
        <f>IF(C347="","",IF(OR(A347="",COUNTIF(BajetTable[ID item],A347)&lt;&gt;1),"Semak ID item",IF(OR(AND(E347&lt;&gt;"",NOT(ISNUMBER(E347))),AND(F347&lt;&gt;"",NOT(ISNUMBER(F347)))),"Semak amaun",IF(F347="","Isi kos disahkan",IF(G347&gt;F347,"Semak lebihan bayaran",IF(AND(ISNUMBER(J347),J347&lt;TODAY(),H347&gt;0),"Bayaran lewat","OK"))))))</f>
        <v/>
      </c>
    </row>
    <row r="348" spans="7:12" ht="30" customHeight="1">
      <c r="G348" s="16">
        <f>IF(OR(A348="",C348=""),"",SUMIF(BayaranTable[ID item],A348,BayaranTable[Amaun]))</f>
        <v/>
      </c>
      <c r="H348" s="16">
        <f>IF(OR(C348="",NOT(ISNUMBER(F348))),"",F348-N(G348))</f>
        <v/>
      </c>
      <c r="I348" s="16">
        <f>IF(OR(C348="",NOT(ISNUMBER(E348)),NOT(ISNUMBER(F348))),"",F348-E348)</f>
        <v/>
      </c>
      <c r="L348" s="9">
        <f>IF(C348="","",IF(OR(A348="",COUNTIF(BajetTable[ID item],A348)&lt;&gt;1),"Semak ID item",IF(OR(AND(E348&lt;&gt;"",NOT(ISNUMBER(E348))),AND(F348&lt;&gt;"",NOT(ISNUMBER(F348)))),"Semak amaun",IF(F348="","Isi kos disahkan",IF(G348&gt;F348,"Semak lebihan bayaran",IF(AND(ISNUMBER(J348),J348&lt;TODAY(),H348&gt;0),"Bayaran lewat","OK"))))))</f>
        <v/>
      </c>
    </row>
    <row r="349" spans="7:12" ht="30" customHeight="1">
      <c r="G349" s="16">
        <f>IF(OR(A349="",C349=""),"",SUMIF(BayaranTable[ID item],A349,BayaranTable[Amaun]))</f>
        <v/>
      </c>
      <c r="H349" s="16">
        <f>IF(OR(C349="",NOT(ISNUMBER(F349))),"",F349-N(G349))</f>
        <v/>
      </c>
      <c r="I349" s="16">
        <f>IF(OR(C349="",NOT(ISNUMBER(E349)),NOT(ISNUMBER(F349))),"",F349-E349)</f>
        <v/>
      </c>
      <c r="L349" s="9">
        <f>IF(C349="","",IF(OR(A349="",COUNTIF(BajetTable[ID item],A349)&lt;&gt;1),"Semak ID item",IF(OR(AND(E349&lt;&gt;"",NOT(ISNUMBER(E349))),AND(F349&lt;&gt;"",NOT(ISNUMBER(F349)))),"Semak amaun",IF(F349="","Isi kos disahkan",IF(G349&gt;F349,"Semak lebihan bayaran",IF(AND(ISNUMBER(J349),J349&lt;TODAY(),H349&gt;0),"Bayaran lewat","OK"))))))</f>
        <v/>
      </c>
    </row>
    <row r="350" spans="7:12" ht="30" customHeight="1">
      <c r="G350" s="16">
        <f>IF(OR(A350="",C350=""),"",SUMIF(BayaranTable[ID item],A350,BayaranTable[Amaun]))</f>
        <v/>
      </c>
      <c r="H350" s="16">
        <f>IF(OR(C350="",NOT(ISNUMBER(F350))),"",F350-N(G350))</f>
        <v/>
      </c>
      <c r="I350" s="16">
        <f>IF(OR(C350="",NOT(ISNUMBER(E350)),NOT(ISNUMBER(F350))),"",F350-E350)</f>
        <v/>
      </c>
      <c r="L350" s="9">
        <f>IF(C350="","",IF(OR(A350="",COUNTIF(BajetTable[ID item],A350)&lt;&gt;1),"Semak ID item",IF(OR(AND(E350&lt;&gt;"",NOT(ISNUMBER(E350))),AND(F350&lt;&gt;"",NOT(ISNUMBER(F350)))),"Semak amaun",IF(F350="","Isi kos disahkan",IF(G350&gt;F350,"Semak lebihan bayaran",IF(AND(ISNUMBER(J350),J350&lt;TODAY(),H350&gt;0),"Bayaran lewat","OK"))))))</f>
        <v/>
      </c>
    </row>
    <row r="351" spans="7:12" ht="30" customHeight="1">
      <c r="G351" s="16">
        <f>IF(OR(A351="",C351=""),"",SUMIF(BayaranTable[ID item],A351,BayaranTable[Amaun]))</f>
        <v/>
      </c>
      <c r="H351" s="16">
        <f>IF(OR(C351="",NOT(ISNUMBER(F351))),"",F351-N(G351))</f>
        <v/>
      </c>
      <c r="I351" s="16">
        <f>IF(OR(C351="",NOT(ISNUMBER(E351)),NOT(ISNUMBER(F351))),"",F351-E351)</f>
        <v/>
      </c>
      <c r="L351" s="9">
        <f>IF(C351="","",IF(OR(A351="",COUNTIF(BajetTable[ID item],A351)&lt;&gt;1),"Semak ID item",IF(OR(AND(E351&lt;&gt;"",NOT(ISNUMBER(E351))),AND(F351&lt;&gt;"",NOT(ISNUMBER(F351)))),"Semak amaun",IF(F351="","Isi kos disahkan",IF(G351&gt;F351,"Semak lebihan bayaran",IF(AND(ISNUMBER(J351),J351&lt;TODAY(),H351&gt;0),"Bayaran lewat","OK"))))))</f>
        <v/>
      </c>
    </row>
    <row r="352" spans="7:12" ht="30" customHeight="1">
      <c r="G352" s="16">
        <f>IF(OR(A352="",C352=""),"",SUMIF(BayaranTable[ID item],A352,BayaranTable[Amaun]))</f>
        <v/>
      </c>
      <c r="H352" s="16">
        <f>IF(OR(C352="",NOT(ISNUMBER(F352))),"",F352-N(G352))</f>
        <v/>
      </c>
      <c r="I352" s="16">
        <f>IF(OR(C352="",NOT(ISNUMBER(E352)),NOT(ISNUMBER(F352))),"",F352-E352)</f>
        <v/>
      </c>
      <c r="L352" s="9">
        <f>IF(C352="","",IF(OR(A352="",COUNTIF(BajetTable[ID item],A352)&lt;&gt;1),"Semak ID item",IF(OR(AND(E352&lt;&gt;"",NOT(ISNUMBER(E352))),AND(F352&lt;&gt;"",NOT(ISNUMBER(F352)))),"Semak amaun",IF(F352="","Isi kos disahkan",IF(G352&gt;F352,"Semak lebihan bayaran",IF(AND(ISNUMBER(J352),J352&lt;TODAY(),H352&gt;0),"Bayaran lewat","OK"))))))</f>
        <v/>
      </c>
    </row>
    <row r="353" spans="7:12" ht="30" customHeight="1">
      <c r="G353" s="16">
        <f>IF(OR(A353="",C353=""),"",SUMIF(BayaranTable[ID item],A353,BayaranTable[Amaun]))</f>
        <v/>
      </c>
      <c r="H353" s="16">
        <f>IF(OR(C353="",NOT(ISNUMBER(F353))),"",F353-N(G353))</f>
        <v/>
      </c>
      <c r="I353" s="16">
        <f>IF(OR(C353="",NOT(ISNUMBER(E353)),NOT(ISNUMBER(F353))),"",F353-E353)</f>
        <v/>
      </c>
      <c r="L353" s="9">
        <f>IF(C353="","",IF(OR(A353="",COUNTIF(BajetTable[ID item],A353)&lt;&gt;1),"Semak ID item",IF(OR(AND(E353&lt;&gt;"",NOT(ISNUMBER(E353))),AND(F353&lt;&gt;"",NOT(ISNUMBER(F353)))),"Semak amaun",IF(F353="","Isi kos disahkan",IF(G353&gt;F353,"Semak lebihan bayaran",IF(AND(ISNUMBER(J353),J353&lt;TODAY(),H353&gt;0),"Bayaran lewat","OK"))))))</f>
        <v/>
      </c>
    </row>
    <row r="354" spans="7:12" ht="30" customHeight="1">
      <c r="G354" s="16">
        <f>IF(OR(A354="",C354=""),"",SUMIF(BayaranTable[ID item],A354,BayaranTable[Amaun]))</f>
        <v/>
      </c>
      <c r="H354" s="16">
        <f>IF(OR(C354="",NOT(ISNUMBER(F354))),"",F354-N(G354))</f>
        <v/>
      </c>
      <c r="I354" s="16">
        <f>IF(OR(C354="",NOT(ISNUMBER(E354)),NOT(ISNUMBER(F354))),"",F354-E354)</f>
        <v/>
      </c>
      <c r="L354" s="9">
        <f>IF(C354="","",IF(OR(A354="",COUNTIF(BajetTable[ID item],A354)&lt;&gt;1),"Semak ID item",IF(OR(AND(E354&lt;&gt;"",NOT(ISNUMBER(E354))),AND(F354&lt;&gt;"",NOT(ISNUMBER(F354)))),"Semak amaun",IF(F354="","Isi kos disahkan",IF(G354&gt;F354,"Semak lebihan bayaran",IF(AND(ISNUMBER(J354),J354&lt;TODAY(),H354&gt;0),"Bayaran lewat","OK"))))))</f>
        <v/>
      </c>
    </row>
    <row r="355" spans="7:12" ht="30" customHeight="1">
      <c r="G355" s="16">
        <f>IF(OR(A355="",C355=""),"",SUMIF(BayaranTable[ID item],A355,BayaranTable[Amaun]))</f>
        <v/>
      </c>
      <c r="H355" s="16">
        <f>IF(OR(C355="",NOT(ISNUMBER(F355))),"",F355-N(G355))</f>
        <v/>
      </c>
      <c r="I355" s="16">
        <f>IF(OR(C355="",NOT(ISNUMBER(E355)),NOT(ISNUMBER(F355))),"",F355-E355)</f>
        <v/>
      </c>
      <c r="L355" s="9">
        <f>IF(C355="","",IF(OR(A355="",COUNTIF(BajetTable[ID item],A355)&lt;&gt;1),"Semak ID item",IF(OR(AND(E355&lt;&gt;"",NOT(ISNUMBER(E355))),AND(F355&lt;&gt;"",NOT(ISNUMBER(F355)))),"Semak amaun",IF(F355="","Isi kos disahkan",IF(G355&gt;F355,"Semak lebihan bayaran",IF(AND(ISNUMBER(J355),J355&lt;TODAY(),H355&gt;0),"Bayaran lewat","OK"))))))</f>
        <v/>
      </c>
    </row>
    <row r="356" spans="7:12" ht="30" customHeight="1">
      <c r="G356" s="16">
        <f>IF(OR(A356="",C356=""),"",SUMIF(BayaranTable[ID item],A356,BayaranTable[Amaun]))</f>
        <v/>
      </c>
      <c r="H356" s="16">
        <f>IF(OR(C356="",NOT(ISNUMBER(F356))),"",F356-N(G356))</f>
        <v/>
      </c>
      <c r="I356" s="16">
        <f>IF(OR(C356="",NOT(ISNUMBER(E356)),NOT(ISNUMBER(F356))),"",F356-E356)</f>
        <v/>
      </c>
      <c r="L356" s="9">
        <f>IF(C356="","",IF(OR(A356="",COUNTIF(BajetTable[ID item],A356)&lt;&gt;1),"Semak ID item",IF(OR(AND(E356&lt;&gt;"",NOT(ISNUMBER(E356))),AND(F356&lt;&gt;"",NOT(ISNUMBER(F356)))),"Semak amaun",IF(F356="","Isi kos disahkan",IF(G356&gt;F356,"Semak lebihan bayaran",IF(AND(ISNUMBER(J356),J356&lt;TODAY(),H356&gt;0),"Bayaran lewat","OK"))))))</f>
        <v/>
      </c>
    </row>
    <row r="357" spans="7:12" ht="30" customHeight="1">
      <c r="G357" s="16">
        <f>IF(OR(A357="",C357=""),"",SUMIF(BayaranTable[ID item],A357,BayaranTable[Amaun]))</f>
        <v/>
      </c>
      <c r="H357" s="16">
        <f>IF(OR(C357="",NOT(ISNUMBER(F357))),"",F357-N(G357))</f>
        <v/>
      </c>
      <c r="I357" s="16">
        <f>IF(OR(C357="",NOT(ISNUMBER(E357)),NOT(ISNUMBER(F357))),"",F357-E357)</f>
        <v/>
      </c>
      <c r="L357" s="9">
        <f>IF(C357="","",IF(OR(A357="",COUNTIF(BajetTable[ID item],A357)&lt;&gt;1),"Semak ID item",IF(OR(AND(E357&lt;&gt;"",NOT(ISNUMBER(E357))),AND(F357&lt;&gt;"",NOT(ISNUMBER(F357)))),"Semak amaun",IF(F357="","Isi kos disahkan",IF(G357&gt;F357,"Semak lebihan bayaran",IF(AND(ISNUMBER(J357),J357&lt;TODAY(),H357&gt;0),"Bayaran lewat","OK"))))))</f>
        <v/>
      </c>
    </row>
    <row r="358" spans="7:12" ht="30" customHeight="1">
      <c r="G358" s="16">
        <f>IF(OR(A358="",C358=""),"",SUMIF(BayaranTable[ID item],A358,BayaranTable[Amaun]))</f>
        <v/>
      </c>
      <c r="H358" s="16">
        <f>IF(OR(C358="",NOT(ISNUMBER(F358))),"",F358-N(G358))</f>
        <v/>
      </c>
      <c r="I358" s="16">
        <f>IF(OR(C358="",NOT(ISNUMBER(E358)),NOT(ISNUMBER(F358))),"",F358-E358)</f>
        <v/>
      </c>
      <c r="L358" s="9">
        <f>IF(C358="","",IF(OR(A358="",COUNTIF(BajetTable[ID item],A358)&lt;&gt;1),"Semak ID item",IF(OR(AND(E358&lt;&gt;"",NOT(ISNUMBER(E358))),AND(F358&lt;&gt;"",NOT(ISNUMBER(F358)))),"Semak amaun",IF(F358="","Isi kos disahkan",IF(G358&gt;F358,"Semak lebihan bayaran",IF(AND(ISNUMBER(J358),J358&lt;TODAY(),H358&gt;0),"Bayaran lewat","OK"))))))</f>
        <v/>
      </c>
    </row>
    <row r="359" spans="7:12" ht="30" customHeight="1">
      <c r="G359" s="16">
        <f>IF(OR(A359="",C359=""),"",SUMIF(BayaranTable[ID item],A359,BayaranTable[Amaun]))</f>
        <v/>
      </c>
      <c r="H359" s="16">
        <f>IF(OR(C359="",NOT(ISNUMBER(F359))),"",F359-N(G359))</f>
        <v/>
      </c>
      <c r="I359" s="16">
        <f>IF(OR(C359="",NOT(ISNUMBER(E359)),NOT(ISNUMBER(F359))),"",F359-E359)</f>
        <v/>
      </c>
      <c r="L359" s="9">
        <f>IF(C359="","",IF(OR(A359="",COUNTIF(BajetTable[ID item],A359)&lt;&gt;1),"Semak ID item",IF(OR(AND(E359&lt;&gt;"",NOT(ISNUMBER(E359))),AND(F359&lt;&gt;"",NOT(ISNUMBER(F359)))),"Semak amaun",IF(F359="","Isi kos disahkan",IF(G359&gt;F359,"Semak lebihan bayaran",IF(AND(ISNUMBER(J359),J359&lt;TODAY(),H359&gt;0),"Bayaran lewat","OK"))))))</f>
        <v/>
      </c>
    </row>
    <row r="360" spans="7:12" ht="30" customHeight="1">
      <c r="G360" s="16">
        <f>IF(OR(A360="",C360=""),"",SUMIF(BayaranTable[ID item],A360,BayaranTable[Amaun]))</f>
        <v/>
      </c>
      <c r="H360" s="16">
        <f>IF(OR(C360="",NOT(ISNUMBER(F360))),"",F360-N(G360))</f>
        <v/>
      </c>
      <c r="I360" s="16">
        <f>IF(OR(C360="",NOT(ISNUMBER(E360)),NOT(ISNUMBER(F360))),"",F360-E360)</f>
        <v/>
      </c>
      <c r="L360" s="9">
        <f>IF(C360="","",IF(OR(A360="",COUNTIF(BajetTable[ID item],A360)&lt;&gt;1),"Semak ID item",IF(OR(AND(E360&lt;&gt;"",NOT(ISNUMBER(E360))),AND(F360&lt;&gt;"",NOT(ISNUMBER(F360)))),"Semak amaun",IF(F360="","Isi kos disahkan",IF(G360&gt;F360,"Semak lebihan bayaran",IF(AND(ISNUMBER(J360),J360&lt;TODAY(),H360&gt;0),"Bayaran lewat","OK"))))))</f>
        <v/>
      </c>
    </row>
    <row r="361" spans="7:12" ht="30" customHeight="1">
      <c r="G361" s="16">
        <f>IF(OR(A361="",C361=""),"",SUMIF(BayaranTable[ID item],A361,BayaranTable[Amaun]))</f>
        <v/>
      </c>
      <c r="H361" s="16">
        <f>IF(OR(C361="",NOT(ISNUMBER(F361))),"",F361-N(G361))</f>
        <v/>
      </c>
      <c r="I361" s="16">
        <f>IF(OR(C361="",NOT(ISNUMBER(E361)),NOT(ISNUMBER(F361))),"",F361-E361)</f>
        <v/>
      </c>
      <c r="L361" s="9">
        <f>IF(C361="","",IF(OR(A361="",COUNTIF(BajetTable[ID item],A361)&lt;&gt;1),"Semak ID item",IF(OR(AND(E361&lt;&gt;"",NOT(ISNUMBER(E361))),AND(F361&lt;&gt;"",NOT(ISNUMBER(F361)))),"Semak amaun",IF(F361="","Isi kos disahkan",IF(G361&gt;F361,"Semak lebihan bayaran",IF(AND(ISNUMBER(J361),J361&lt;TODAY(),H361&gt;0),"Bayaran lewat","OK"))))))</f>
        <v/>
      </c>
    </row>
    <row r="362" spans="7:12" ht="30" customHeight="1">
      <c r="G362" s="16">
        <f>IF(OR(A362="",C362=""),"",SUMIF(BayaranTable[ID item],A362,BayaranTable[Amaun]))</f>
        <v/>
      </c>
      <c r="H362" s="16">
        <f>IF(OR(C362="",NOT(ISNUMBER(F362))),"",F362-N(G362))</f>
        <v/>
      </c>
      <c r="I362" s="16">
        <f>IF(OR(C362="",NOT(ISNUMBER(E362)),NOT(ISNUMBER(F362))),"",F362-E362)</f>
        <v/>
      </c>
      <c r="L362" s="9">
        <f>IF(C362="","",IF(OR(A362="",COUNTIF(BajetTable[ID item],A362)&lt;&gt;1),"Semak ID item",IF(OR(AND(E362&lt;&gt;"",NOT(ISNUMBER(E362))),AND(F362&lt;&gt;"",NOT(ISNUMBER(F362)))),"Semak amaun",IF(F362="","Isi kos disahkan",IF(G362&gt;F362,"Semak lebihan bayaran",IF(AND(ISNUMBER(J362),J362&lt;TODAY(),H362&gt;0),"Bayaran lewat","OK"))))))</f>
        <v/>
      </c>
    </row>
    <row r="363" spans="7:12" ht="30" customHeight="1">
      <c r="G363" s="16">
        <f>IF(OR(A363="",C363=""),"",SUMIF(BayaranTable[ID item],A363,BayaranTable[Amaun]))</f>
        <v/>
      </c>
      <c r="H363" s="16">
        <f>IF(OR(C363="",NOT(ISNUMBER(F363))),"",F363-N(G363))</f>
        <v/>
      </c>
      <c r="I363" s="16">
        <f>IF(OR(C363="",NOT(ISNUMBER(E363)),NOT(ISNUMBER(F363))),"",F363-E363)</f>
        <v/>
      </c>
      <c r="L363" s="9">
        <f>IF(C363="","",IF(OR(A363="",COUNTIF(BajetTable[ID item],A363)&lt;&gt;1),"Semak ID item",IF(OR(AND(E363&lt;&gt;"",NOT(ISNUMBER(E363))),AND(F363&lt;&gt;"",NOT(ISNUMBER(F363)))),"Semak amaun",IF(F363="","Isi kos disahkan",IF(G363&gt;F363,"Semak lebihan bayaran",IF(AND(ISNUMBER(J363),J363&lt;TODAY(),H363&gt;0),"Bayaran lewat","OK"))))))</f>
        <v/>
      </c>
    </row>
    <row r="364" spans="7:12" ht="30" customHeight="1">
      <c r="G364" s="16">
        <f>IF(OR(A364="",C364=""),"",SUMIF(BayaranTable[ID item],A364,BayaranTable[Amaun]))</f>
        <v/>
      </c>
      <c r="H364" s="16">
        <f>IF(OR(C364="",NOT(ISNUMBER(F364))),"",F364-N(G364))</f>
        <v/>
      </c>
      <c r="I364" s="16">
        <f>IF(OR(C364="",NOT(ISNUMBER(E364)),NOT(ISNUMBER(F364))),"",F364-E364)</f>
        <v/>
      </c>
      <c r="L364" s="9">
        <f>IF(C364="","",IF(OR(A364="",COUNTIF(BajetTable[ID item],A364)&lt;&gt;1),"Semak ID item",IF(OR(AND(E364&lt;&gt;"",NOT(ISNUMBER(E364))),AND(F364&lt;&gt;"",NOT(ISNUMBER(F364)))),"Semak amaun",IF(F364="","Isi kos disahkan",IF(G364&gt;F364,"Semak lebihan bayaran",IF(AND(ISNUMBER(J364),J364&lt;TODAY(),H364&gt;0),"Bayaran lewat","OK"))))))</f>
        <v/>
      </c>
    </row>
    <row r="365" spans="7:12" ht="30" customHeight="1">
      <c r="G365" s="16">
        <f>IF(OR(A365="",C365=""),"",SUMIF(BayaranTable[ID item],A365,BayaranTable[Amaun]))</f>
        <v/>
      </c>
      <c r="H365" s="16">
        <f>IF(OR(C365="",NOT(ISNUMBER(F365))),"",F365-N(G365))</f>
        <v/>
      </c>
      <c r="I365" s="16">
        <f>IF(OR(C365="",NOT(ISNUMBER(E365)),NOT(ISNUMBER(F365))),"",F365-E365)</f>
        <v/>
      </c>
      <c r="L365" s="9">
        <f>IF(C365="","",IF(OR(A365="",COUNTIF(BajetTable[ID item],A365)&lt;&gt;1),"Semak ID item",IF(OR(AND(E365&lt;&gt;"",NOT(ISNUMBER(E365))),AND(F365&lt;&gt;"",NOT(ISNUMBER(F365)))),"Semak amaun",IF(F365="","Isi kos disahkan",IF(G365&gt;F365,"Semak lebihan bayaran",IF(AND(ISNUMBER(J365),J365&lt;TODAY(),H365&gt;0),"Bayaran lewat","OK"))))))</f>
        <v/>
      </c>
    </row>
    <row r="366" spans="7:12" ht="30" customHeight="1">
      <c r="G366" s="16">
        <f>IF(OR(A366="",C366=""),"",SUMIF(BayaranTable[ID item],A366,BayaranTable[Amaun]))</f>
        <v/>
      </c>
      <c r="H366" s="16">
        <f>IF(OR(C366="",NOT(ISNUMBER(F366))),"",F366-N(G366))</f>
        <v/>
      </c>
      <c r="I366" s="16">
        <f>IF(OR(C366="",NOT(ISNUMBER(E366)),NOT(ISNUMBER(F366))),"",F366-E366)</f>
        <v/>
      </c>
      <c r="L366" s="9">
        <f>IF(C366="","",IF(OR(A366="",COUNTIF(BajetTable[ID item],A366)&lt;&gt;1),"Semak ID item",IF(OR(AND(E366&lt;&gt;"",NOT(ISNUMBER(E366))),AND(F366&lt;&gt;"",NOT(ISNUMBER(F366)))),"Semak amaun",IF(F366="","Isi kos disahkan",IF(G366&gt;F366,"Semak lebihan bayaran",IF(AND(ISNUMBER(J366),J366&lt;TODAY(),H366&gt;0),"Bayaran lewat","OK"))))))</f>
        <v/>
      </c>
    </row>
    <row r="367" spans="7:12" ht="30" customHeight="1">
      <c r="G367" s="16">
        <f>IF(OR(A367="",C367=""),"",SUMIF(BayaranTable[ID item],A367,BayaranTable[Amaun]))</f>
        <v/>
      </c>
      <c r="H367" s="16">
        <f>IF(OR(C367="",NOT(ISNUMBER(F367))),"",F367-N(G367))</f>
        <v/>
      </c>
      <c r="I367" s="16">
        <f>IF(OR(C367="",NOT(ISNUMBER(E367)),NOT(ISNUMBER(F367))),"",F367-E367)</f>
        <v/>
      </c>
      <c r="L367" s="9">
        <f>IF(C367="","",IF(OR(A367="",COUNTIF(BajetTable[ID item],A367)&lt;&gt;1),"Semak ID item",IF(OR(AND(E367&lt;&gt;"",NOT(ISNUMBER(E367))),AND(F367&lt;&gt;"",NOT(ISNUMBER(F367)))),"Semak amaun",IF(F367="","Isi kos disahkan",IF(G367&gt;F367,"Semak lebihan bayaran",IF(AND(ISNUMBER(J367),J367&lt;TODAY(),H367&gt;0),"Bayaran lewat","OK"))))))</f>
        <v/>
      </c>
    </row>
    <row r="368" spans="7:12" ht="30" customHeight="1">
      <c r="G368" s="16">
        <f>IF(OR(A368="",C368=""),"",SUMIF(BayaranTable[ID item],A368,BayaranTable[Amaun]))</f>
        <v/>
      </c>
      <c r="H368" s="16">
        <f>IF(OR(C368="",NOT(ISNUMBER(F368))),"",F368-N(G368))</f>
        <v/>
      </c>
      <c r="I368" s="16">
        <f>IF(OR(C368="",NOT(ISNUMBER(E368)),NOT(ISNUMBER(F368))),"",F368-E368)</f>
        <v/>
      </c>
      <c r="L368" s="9">
        <f>IF(C368="","",IF(OR(A368="",COUNTIF(BajetTable[ID item],A368)&lt;&gt;1),"Semak ID item",IF(OR(AND(E368&lt;&gt;"",NOT(ISNUMBER(E368))),AND(F368&lt;&gt;"",NOT(ISNUMBER(F368)))),"Semak amaun",IF(F368="","Isi kos disahkan",IF(G368&gt;F368,"Semak lebihan bayaran",IF(AND(ISNUMBER(J368),J368&lt;TODAY(),H368&gt;0),"Bayaran lewat","OK"))))))</f>
        <v/>
      </c>
    </row>
    <row r="369" spans="7:12" ht="30" customHeight="1">
      <c r="G369" s="16">
        <f>IF(OR(A369="",C369=""),"",SUMIF(BayaranTable[ID item],A369,BayaranTable[Amaun]))</f>
        <v/>
      </c>
      <c r="H369" s="16">
        <f>IF(OR(C369="",NOT(ISNUMBER(F369))),"",F369-N(G369))</f>
        <v/>
      </c>
      <c r="I369" s="16">
        <f>IF(OR(C369="",NOT(ISNUMBER(E369)),NOT(ISNUMBER(F369))),"",F369-E369)</f>
        <v/>
      </c>
      <c r="L369" s="9">
        <f>IF(C369="","",IF(OR(A369="",COUNTIF(BajetTable[ID item],A369)&lt;&gt;1),"Semak ID item",IF(OR(AND(E369&lt;&gt;"",NOT(ISNUMBER(E369))),AND(F369&lt;&gt;"",NOT(ISNUMBER(F369)))),"Semak amaun",IF(F369="","Isi kos disahkan",IF(G369&gt;F369,"Semak lebihan bayaran",IF(AND(ISNUMBER(J369),J369&lt;TODAY(),H369&gt;0),"Bayaran lewat","OK"))))))</f>
        <v/>
      </c>
    </row>
    <row r="370" spans="7:12" ht="30" customHeight="1">
      <c r="G370" s="16">
        <f>IF(OR(A370="",C370=""),"",SUMIF(BayaranTable[ID item],A370,BayaranTable[Amaun]))</f>
        <v/>
      </c>
      <c r="H370" s="16">
        <f>IF(OR(C370="",NOT(ISNUMBER(F370))),"",F370-N(G370))</f>
        <v/>
      </c>
      <c r="I370" s="16">
        <f>IF(OR(C370="",NOT(ISNUMBER(E370)),NOT(ISNUMBER(F370))),"",F370-E370)</f>
        <v/>
      </c>
      <c r="L370" s="9">
        <f>IF(C370="","",IF(OR(A370="",COUNTIF(BajetTable[ID item],A370)&lt;&gt;1),"Semak ID item",IF(OR(AND(E370&lt;&gt;"",NOT(ISNUMBER(E370))),AND(F370&lt;&gt;"",NOT(ISNUMBER(F370)))),"Semak amaun",IF(F370="","Isi kos disahkan",IF(G370&gt;F370,"Semak lebihan bayaran",IF(AND(ISNUMBER(J370),J370&lt;TODAY(),H370&gt;0),"Bayaran lewat","OK"))))))</f>
        <v/>
      </c>
    </row>
    <row r="371" spans="7:12" ht="30" customHeight="1">
      <c r="G371" s="16">
        <f>IF(OR(A371="",C371=""),"",SUMIF(BayaranTable[ID item],A371,BayaranTable[Amaun]))</f>
        <v/>
      </c>
      <c r="H371" s="16">
        <f>IF(OR(C371="",NOT(ISNUMBER(F371))),"",F371-N(G371))</f>
        <v/>
      </c>
      <c r="I371" s="16">
        <f>IF(OR(C371="",NOT(ISNUMBER(E371)),NOT(ISNUMBER(F371))),"",F371-E371)</f>
        <v/>
      </c>
      <c r="L371" s="9">
        <f>IF(C371="","",IF(OR(A371="",COUNTIF(BajetTable[ID item],A371)&lt;&gt;1),"Semak ID item",IF(OR(AND(E371&lt;&gt;"",NOT(ISNUMBER(E371))),AND(F371&lt;&gt;"",NOT(ISNUMBER(F371)))),"Semak amaun",IF(F371="","Isi kos disahkan",IF(G371&gt;F371,"Semak lebihan bayaran",IF(AND(ISNUMBER(J371),J371&lt;TODAY(),H371&gt;0),"Bayaran lewat","OK"))))))</f>
        <v/>
      </c>
    </row>
    <row r="372" spans="7:12" ht="30" customHeight="1">
      <c r="G372" s="16">
        <f>IF(OR(A372="",C372=""),"",SUMIF(BayaranTable[ID item],A372,BayaranTable[Amaun]))</f>
        <v/>
      </c>
      <c r="H372" s="16">
        <f>IF(OR(C372="",NOT(ISNUMBER(F372))),"",F372-N(G372))</f>
        <v/>
      </c>
      <c r="I372" s="16">
        <f>IF(OR(C372="",NOT(ISNUMBER(E372)),NOT(ISNUMBER(F372))),"",F372-E372)</f>
        <v/>
      </c>
      <c r="L372" s="9">
        <f>IF(C372="","",IF(OR(A372="",COUNTIF(BajetTable[ID item],A372)&lt;&gt;1),"Semak ID item",IF(OR(AND(E372&lt;&gt;"",NOT(ISNUMBER(E372))),AND(F372&lt;&gt;"",NOT(ISNUMBER(F372)))),"Semak amaun",IF(F372="","Isi kos disahkan",IF(G372&gt;F372,"Semak lebihan bayaran",IF(AND(ISNUMBER(J372),J372&lt;TODAY(),H372&gt;0),"Bayaran lewat","OK"))))))</f>
        <v/>
      </c>
    </row>
    <row r="373" spans="7:12" ht="30" customHeight="1">
      <c r="G373" s="16">
        <f>IF(OR(A373="",C373=""),"",SUMIF(BayaranTable[ID item],A373,BayaranTable[Amaun]))</f>
        <v/>
      </c>
      <c r="H373" s="16">
        <f>IF(OR(C373="",NOT(ISNUMBER(F373))),"",F373-N(G373))</f>
        <v/>
      </c>
      <c r="I373" s="16">
        <f>IF(OR(C373="",NOT(ISNUMBER(E373)),NOT(ISNUMBER(F373))),"",F373-E373)</f>
        <v/>
      </c>
      <c r="L373" s="9">
        <f>IF(C373="","",IF(OR(A373="",COUNTIF(BajetTable[ID item],A373)&lt;&gt;1),"Semak ID item",IF(OR(AND(E373&lt;&gt;"",NOT(ISNUMBER(E373))),AND(F373&lt;&gt;"",NOT(ISNUMBER(F373)))),"Semak amaun",IF(F373="","Isi kos disahkan",IF(G373&gt;F373,"Semak lebihan bayaran",IF(AND(ISNUMBER(J373),J373&lt;TODAY(),H373&gt;0),"Bayaran lewat","OK"))))))</f>
        <v/>
      </c>
    </row>
    <row r="374" spans="7:12" ht="30" customHeight="1">
      <c r="G374" s="16">
        <f>IF(OR(A374="",C374=""),"",SUMIF(BayaranTable[ID item],A374,BayaranTable[Amaun]))</f>
        <v/>
      </c>
      <c r="H374" s="16">
        <f>IF(OR(C374="",NOT(ISNUMBER(F374))),"",F374-N(G374))</f>
        <v/>
      </c>
      <c r="I374" s="16">
        <f>IF(OR(C374="",NOT(ISNUMBER(E374)),NOT(ISNUMBER(F374))),"",F374-E374)</f>
        <v/>
      </c>
      <c r="L374" s="9">
        <f>IF(C374="","",IF(OR(A374="",COUNTIF(BajetTable[ID item],A374)&lt;&gt;1),"Semak ID item",IF(OR(AND(E374&lt;&gt;"",NOT(ISNUMBER(E374))),AND(F374&lt;&gt;"",NOT(ISNUMBER(F374)))),"Semak amaun",IF(F374="","Isi kos disahkan",IF(G374&gt;F374,"Semak lebihan bayaran",IF(AND(ISNUMBER(J374),J374&lt;TODAY(),H374&gt;0),"Bayaran lewat","OK"))))))</f>
        <v/>
      </c>
    </row>
    <row r="375" spans="7:12" ht="30" customHeight="1">
      <c r="G375" s="16">
        <f>IF(OR(A375="",C375=""),"",SUMIF(BayaranTable[ID item],A375,BayaranTable[Amaun]))</f>
        <v/>
      </c>
      <c r="H375" s="16">
        <f>IF(OR(C375="",NOT(ISNUMBER(F375))),"",F375-N(G375))</f>
        <v/>
      </c>
      <c r="I375" s="16">
        <f>IF(OR(C375="",NOT(ISNUMBER(E375)),NOT(ISNUMBER(F375))),"",F375-E375)</f>
        <v/>
      </c>
      <c r="L375" s="9">
        <f>IF(C375="","",IF(OR(A375="",COUNTIF(BajetTable[ID item],A375)&lt;&gt;1),"Semak ID item",IF(OR(AND(E375&lt;&gt;"",NOT(ISNUMBER(E375))),AND(F375&lt;&gt;"",NOT(ISNUMBER(F375)))),"Semak amaun",IF(F375="","Isi kos disahkan",IF(G375&gt;F375,"Semak lebihan bayaran",IF(AND(ISNUMBER(J375),J375&lt;TODAY(),H375&gt;0),"Bayaran lewat","OK"))))))</f>
        <v/>
      </c>
    </row>
    <row r="376" spans="7:12" ht="30" customHeight="1">
      <c r="G376" s="16">
        <f>IF(OR(A376="",C376=""),"",SUMIF(BayaranTable[ID item],A376,BayaranTable[Amaun]))</f>
        <v/>
      </c>
      <c r="H376" s="16">
        <f>IF(OR(C376="",NOT(ISNUMBER(F376))),"",F376-N(G376))</f>
        <v/>
      </c>
      <c r="I376" s="16">
        <f>IF(OR(C376="",NOT(ISNUMBER(E376)),NOT(ISNUMBER(F376))),"",F376-E376)</f>
        <v/>
      </c>
      <c r="L376" s="9">
        <f>IF(C376="","",IF(OR(A376="",COUNTIF(BajetTable[ID item],A376)&lt;&gt;1),"Semak ID item",IF(OR(AND(E376&lt;&gt;"",NOT(ISNUMBER(E376))),AND(F376&lt;&gt;"",NOT(ISNUMBER(F376)))),"Semak amaun",IF(F376="","Isi kos disahkan",IF(G376&gt;F376,"Semak lebihan bayaran",IF(AND(ISNUMBER(J376),J376&lt;TODAY(),H376&gt;0),"Bayaran lewat","OK"))))))</f>
        <v/>
      </c>
    </row>
    <row r="377" spans="7:12" ht="30" customHeight="1">
      <c r="G377" s="16">
        <f>IF(OR(A377="",C377=""),"",SUMIF(BayaranTable[ID item],A377,BayaranTable[Amaun]))</f>
        <v/>
      </c>
      <c r="H377" s="16">
        <f>IF(OR(C377="",NOT(ISNUMBER(F377))),"",F377-N(G377))</f>
        <v/>
      </c>
      <c r="I377" s="16">
        <f>IF(OR(C377="",NOT(ISNUMBER(E377)),NOT(ISNUMBER(F377))),"",F377-E377)</f>
        <v/>
      </c>
      <c r="L377" s="9">
        <f>IF(C377="","",IF(OR(A377="",COUNTIF(BajetTable[ID item],A377)&lt;&gt;1),"Semak ID item",IF(OR(AND(E377&lt;&gt;"",NOT(ISNUMBER(E377))),AND(F377&lt;&gt;"",NOT(ISNUMBER(F377)))),"Semak amaun",IF(F377="","Isi kos disahkan",IF(G377&gt;F377,"Semak lebihan bayaran",IF(AND(ISNUMBER(J377),J377&lt;TODAY(),H377&gt;0),"Bayaran lewat","OK"))))))</f>
        <v/>
      </c>
    </row>
    <row r="378" spans="7:12" ht="30" customHeight="1">
      <c r="G378" s="16">
        <f>IF(OR(A378="",C378=""),"",SUMIF(BayaranTable[ID item],A378,BayaranTable[Amaun]))</f>
        <v/>
      </c>
      <c r="H378" s="16">
        <f>IF(OR(C378="",NOT(ISNUMBER(F378))),"",F378-N(G378))</f>
        <v/>
      </c>
      <c r="I378" s="16">
        <f>IF(OR(C378="",NOT(ISNUMBER(E378)),NOT(ISNUMBER(F378))),"",F378-E378)</f>
        <v/>
      </c>
      <c r="L378" s="9">
        <f>IF(C378="","",IF(OR(A378="",COUNTIF(BajetTable[ID item],A378)&lt;&gt;1),"Semak ID item",IF(OR(AND(E378&lt;&gt;"",NOT(ISNUMBER(E378))),AND(F378&lt;&gt;"",NOT(ISNUMBER(F378)))),"Semak amaun",IF(F378="","Isi kos disahkan",IF(G378&gt;F378,"Semak lebihan bayaran",IF(AND(ISNUMBER(J378),J378&lt;TODAY(),H378&gt;0),"Bayaran lewat","OK"))))))</f>
        <v/>
      </c>
    </row>
    <row r="379" spans="7:12" ht="30" customHeight="1">
      <c r="G379" s="16">
        <f>IF(OR(A379="",C379=""),"",SUMIF(BayaranTable[ID item],A379,BayaranTable[Amaun]))</f>
        <v/>
      </c>
      <c r="H379" s="16">
        <f>IF(OR(C379="",NOT(ISNUMBER(F379))),"",F379-N(G379))</f>
        <v/>
      </c>
      <c r="I379" s="16">
        <f>IF(OR(C379="",NOT(ISNUMBER(E379)),NOT(ISNUMBER(F379))),"",F379-E379)</f>
        <v/>
      </c>
      <c r="L379" s="9">
        <f>IF(C379="","",IF(OR(A379="",COUNTIF(BajetTable[ID item],A379)&lt;&gt;1),"Semak ID item",IF(OR(AND(E379&lt;&gt;"",NOT(ISNUMBER(E379))),AND(F379&lt;&gt;"",NOT(ISNUMBER(F379)))),"Semak amaun",IF(F379="","Isi kos disahkan",IF(G379&gt;F379,"Semak lebihan bayaran",IF(AND(ISNUMBER(J379),J379&lt;TODAY(),H379&gt;0),"Bayaran lewat","OK"))))))</f>
        <v/>
      </c>
    </row>
    <row r="380" spans="7:12" ht="30" customHeight="1">
      <c r="G380" s="16">
        <f>IF(OR(A380="",C380=""),"",SUMIF(BayaranTable[ID item],A380,BayaranTable[Amaun]))</f>
        <v/>
      </c>
      <c r="H380" s="16">
        <f>IF(OR(C380="",NOT(ISNUMBER(F380))),"",F380-N(G380))</f>
        <v/>
      </c>
      <c r="I380" s="16">
        <f>IF(OR(C380="",NOT(ISNUMBER(E380)),NOT(ISNUMBER(F380))),"",F380-E380)</f>
        <v/>
      </c>
      <c r="L380" s="9">
        <f>IF(C380="","",IF(OR(A380="",COUNTIF(BajetTable[ID item],A380)&lt;&gt;1),"Semak ID item",IF(OR(AND(E380&lt;&gt;"",NOT(ISNUMBER(E380))),AND(F380&lt;&gt;"",NOT(ISNUMBER(F380)))),"Semak amaun",IF(F380="","Isi kos disahkan",IF(G380&gt;F380,"Semak lebihan bayaran",IF(AND(ISNUMBER(J380),J380&lt;TODAY(),H380&gt;0),"Bayaran lewat","OK"))))))</f>
        <v/>
      </c>
    </row>
    <row r="381" spans="7:12" ht="30" customHeight="1">
      <c r="G381" s="16">
        <f>IF(OR(A381="",C381=""),"",SUMIF(BayaranTable[ID item],A381,BayaranTable[Amaun]))</f>
        <v/>
      </c>
      <c r="H381" s="16">
        <f>IF(OR(C381="",NOT(ISNUMBER(F381))),"",F381-N(G381))</f>
        <v/>
      </c>
      <c r="I381" s="16">
        <f>IF(OR(C381="",NOT(ISNUMBER(E381)),NOT(ISNUMBER(F381))),"",F381-E381)</f>
        <v/>
      </c>
      <c r="L381" s="9">
        <f>IF(C381="","",IF(OR(A381="",COUNTIF(BajetTable[ID item],A381)&lt;&gt;1),"Semak ID item",IF(OR(AND(E381&lt;&gt;"",NOT(ISNUMBER(E381))),AND(F381&lt;&gt;"",NOT(ISNUMBER(F381)))),"Semak amaun",IF(F381="","Isi kos disahkan",IF(G381&gt;F381,"Semak lebihan bayaran",IF(AND(ISNUMBER(J381),J381&lt;TODAY(),H381&gt;0),"Bayaran lewat","OK"))))))</f>
        <v/>
      </c>
    </row>
    <row r="382" spans="7:12" ht="30" customHeight="1">
      <c r="G382" s="16">
        <f>IF(OR(A382="",C382=""),"",SUMIF(BayaranTable[ID item],A382,BayaranTable[Amaun]))</f>
        <v/>
      </c>
      <c r="H382" s="16">
        <f>IF(OR(C382="",NOT(ISNUMBER(F382))),"",F382-N(G382))</f>
        <v/>
      </c>
      <c r="I382" s="16">
        <f>IF(OR(C382="",NOT(ISNUMBER(E382)),NOT(ISNUMBER(F382))),"",F382-E382)</f>
        <v/>
      </c>
      <c r="L382" s="9">
        <f>IF(C382="","",IF(OR(A382="",COUNTIF(BajetTable[ID item],A382)&lt;&gt;1),"Semak ID item",IF(OR(AND(E382&lt;&gt;"",NOT(ISNUMBER(E382))),AND(F382&lt;&gt;"",NOT(ISNUMBER(F382)))),"Semak amaun",IF(F382="","Isi kos disahkan",IF(G382&gt;F382,"Semak lebihan bayaran",IF(AND(ISNUMBER(J382),J382&lt;TODAY(),H382&gt;0),"Bayaran lewat","OK"))))))</f>
        <v/>
      </c>
    </row>
    <row r="383" spans="7:12" ht="30" customHeight="1">
      <c r="G383" s="16">
        <f>IF(OR(A383="",C383=""),"",SUMIF(BayaranTable[ID item],A383,BayaranTable[Amaun]))</f>
        <v/>
      </c>
      <c r="H383" s="16">
        <f>IF(OR(C383="",NOT(ISNUMBER(F383))),"",F383-N(G383))</f>
        <v/>
      </c>
      <c r="I383" s="16">
        <f>IF(OR(C383="",NOT(ISNUMBER(E383)),NOT(ISNUMBER(F383))),"",F383-E383)</f>
        <v/>
      </c>
      <c r="L383" s="9">
        <f>IF(C383="","",IF(OR(A383="",COUNTIF(BajetTable[ID item],A383)&lt;&gt;1),"Semak ID item",IF(OR(AND(E383&lt;&gt;"",NOT(ISNUMBER(E383))),AND(F383&lt;&gt;"",NOT(ISNUMBER(F383)))),"Semak amaun",IF(F383="","Isi kos disahkan",IF(G383&gt;F383,"Semak lebihan bayaran",IF(AND(ISNUMBER(J383),J383&lt;TODAY(),H383&gt;0),"Bayaran lewat","OK"))))))</f>
        <v/>
      </c>
    </row>
    <row r="384" spans="7:12" ht="30" customHeight="1">
      <c r="G384" s="16">
        <f>IF(OR(A384="",C384=""),"",SUMIF(BayaranTable[ID item],A384,BayaranTable[Amaun]))</f>
        <v/>
      </c>
      <c r="H384" s="16">
        <f>IF(OR(C384="",NOT(ISNUMBER(F384))),"",F384-N(G384))</f>
        <v/>
      </c>
      <c r="I384" s="16">
        <f>IF(OR(C384="",NOT(ISNUMBER(E384)),NOT(ISNUMBER(F384))),"",F384-E384)</f>
        <v/>
      </c>
      <c r="L384" s="9">
        <f>IF(C384="","",IF(OR(A384="",COUNTIF(BajetTable[ID item],A384)&lt;&gt;1),"Semak ID item",IF(OR(AND(E384&lt;&gt;"",NOT(ISNUMBER(E384))),AND(F384&lt;&gt;"",NOT(ISNUMBER(F384)))),"Semak amaun",IF(F384="","Isi kos disahkan",IF(G384&gt;F384,"Semak lebihan bayaran",IF(AND(ISNUMBER(J384),J384&lt;TODAY(),H384&gt;0),"Bayaran lewat","OK"))))))</f>
        <v/>
      </c>
    </row>
    <row r="385" spans="7:12" ht="30" customHeight="1">
      <c r="G385" s="16">
        <f>IF(OR(A385="",C385=""),"",SUMIF(BayaranTable[ID item],A385,BayaranTable[Amaun]))</f>
        <v/>
      </c>
      <c r="H385" s="16">
        <f>IF(OR(C385="",NOT(ISNUMBER(F385))),"",F385-N(G385))</f>
        <v/>
      </c>
      <c r="I385" s="16">
        <f>IF(OR(C385="",NOT(ISNUMBER(E385)),NOT(ISNUMBER(F385))),"",F385-E385)</f>
        <v/>
      </c>
      <c r="L385" s="9">
        <f>IF(C385="","",IF(OR(A385="",COUNTIF(BajetTable[ID item],A385)&lt;&gt;1),"Semak ID item",IF(OR(AND(E385&lt;&gt;"",NOT(ISNUMBER(E385))),AND(F385&lt;&gt;"",NOT(ISNUMBER(F385)))),"Semak amaun",IF(F385="","Isi kos disahkan",IF(G385&gt;F385,"Semak lebihan bayaran",IF(AND(ISNUMBER(J385),J385&lt;TODAY(),H385&gt;0),"Bayaran lewat","OK"))))))</f>
        <v/>
      </c>
    </row>
    <row r="386" spans="7:12" ht="30" customHeight="1">
      <c r="G386" s="16">
        <f>IF(OR(A386="",C386=""),"",SUMIF(BayaranTable[ID item],A386,BayaranTable[Amaun]))</f>
        <v/>
      </c>
      <c r="H386" s="16">
        <f>IF(OR(C386="",NOT(ISNUMBER(F386))),"",F386-N(G386))</f>
        <v/>
      </c>
      <c r="I386" s="16">
        <f>IF(OR(C386="",NOT(ISNUMBER(E386)),NOT(ISNUMBER(F386))),"",F386-E386)</f>
        <v/>
      </c>
      <c r="L386" s="9">
        <f>IF(C386="","",IF(OR(A386="",COUNTIF(BajetTable[ID item],A386)&lt;&gt;1),"Semak ID item",IF(OR(AND(E386&lt;&gt;"",NOT(ISNUMBER(E386))),AND(F386&lt;&gt;"",NOT(ISNUMBER(F386)))),"Semak amaun",IF(F386="","Isi kos disahkan",IF(G386&gt;F386,"Semak lebihan bayaran",IF(AND(ISNUMBER(J386),J386&lt;TODAY(),H386&gt;0),"Bayaran lewat","OK"))))))</f>
        <v/>
      </c>
    </row>
    <row r="387" spans="7:12" ht="30" customHeight="1">
      <c r="G387" s="16">
        <f>IF(OR(A387="",C387=""),"",SUMIF(BayaranTable[ID item],A387,BayaranTable[Amaun]))</f>
        <v/>
      </c>
      <c r="H387" s="16">
        <f>IF(OR(C387="",NOT(ISNUMBER(F387))),"",F387-N(G387))</f>
        <v/>
      </c>
      <c r="I387" s="16">
        <f>IF(OR(C387="",NOT(ISNUMBER(E387)),NOT(ISNUMBER(F387))),"",F387-E387)</f>
        <v/>
      </c>
      <c r="L387" s="9">
        <f>IF(C387="","",IF(OR(A387="",COUNTIF(BajetTable[ID item],A387)&lt;&gt;1),"Semak ID item",IF(OR(AND(E387&lt;&gt;"",NOT(ISNUMBER(E387))),AND(F387&lt;&gt;"",NOT(ISNUMBER(F387)))),"Semak amaun",IF(F387="","Isi kos disahkan",IF(G387&gt;F387,"Semak lebihan bayaran",IF(AND(ISNUMBER(J387),J387&lt;TODAY(),H387&gt;0),"Bayaran lewat","OK"))))))</f>
        <v/>
      </c>
    </row>
    <row r="388" spans="7:12" ht="30" customHeight="1">
      <c r="G388" s="16">
        <f>IF(OR(A388="",C388=""),"",SUMIF(BayaranTable[ID item],A388,BayaranTable[Amaun]))</f>
        <v/>
      </c>
      <c r="H388" s="16">
        <f>IF(OR(C388="",NOT(ISNUMBER(F388))),"",F388-N(G388))</f>
        <v/>
      </c>
      <c r="I388" s="16">
        <f>IF(OR(C388="",NOT(ISNUMBER(E388)),NOT(ISNUMBER(F388))),"",F388-E388)</f>
        <v/>
      </c>
      <c r="L388" s="9">
        <f>IF(C388="","",IF(OR(A388="",COUNTIF(BajetTable[ID item],A388)&lt;&gt;1),"Semak ID item",IF(OR(AND(E388&lt;&gt;"",NOT(ISNUMBER(E388))),AND(F388&lt;&gt;"",NOT(ISNUMBER(F388)))),"Semak amaun",IF(F388="","Isi kos disahkan",IF(G388&gt;F388,"Semak lebihan bayaran",IF(AND(ISNUMBER(J388),J388&lt;TODAY(),H388&gt;0),"Bayaran lewat","OK"))))))</f>
        <v/>
      </c>
    </row>
    <row r="389" spans="7:12" ht="30" customHeight="1">
      <c r="G389" s="16">
        <f>IF(OR(A389="",C389=""),"",SUMIF(BayaranTable[ID item],A389,BayaranTable[Amaun]))</f>
        <v/>
      </c>
      <c r="H389" s="16">
        <f>IF(OR(C389="",NOT(ISNUMBER(F389))),"",F389-N(G389))</f>
        <v/>
      </c>
      <c r="I389" s="16">
        <f>IF(OR(C389="",NOT(ISNUMBER(E389)),NOT(ISNUMBER(F389))),"",F389-E389)</f>
        <v/>
      </c>
      <c r="L389" s="9">
        <f>IF(C389="","",IF(OR(A389="",COUNTIF(BajetTable[ID item],A389)&lt;&gt;1),"Semak ID item",IF(OR(AND(E389&lt;&gt;"",NOT(ISNUMBER(E389))),AND(F389&lt;&gt;"",NOT(ISNUMBER(F389)))),"Semak amaun",IF(F389="","Isi kos disahkan",IF(G389&gt;F389,"Semak lebihan bayaran",IF(AND(ISNUMBER(J389),J389&lt;TODAY(),H389&gt;0),"Bayaran lewat","OK"))))))</f>
        <v/>
      </c>
    </row>
    <row r="390" spans="7:12" ht="30" customHeight="1">
      <c r="G390" s="16">
        <f>IF(OR(A390="",C390=""),"",SUMIF(BayaranTable[ID item],A390,BayaranTable[Amaun]))</f>
        <v/>
      </c>
      <c r="H390" s="16">
        <f>IF(OR(C390="",NOT(ISNUMBER(F390))),"",F390-N(G390))</f>
        <v/>
      </c>
      <c r="I390" s="16">
        <f>IF(OR(C390="",NOT(ISNUMBER(E390)),NOT(ISNUMBER(F390))),"",F390-E390)</f>
        <v/>
      </c>
      <c r="L390" s="9">
        <f>IF(C390="","",IF(OR(A390="",COUNTIF(BajetTable[ID item],A390)&lt;&gt;1),"Semak ID item",IF(OR(AND(E390&lt;&gt;"",NOT(ISNUMBER(E390))),AND(F390&lt;&gt;"",NOT(ISNUMBER(F390)))),"Semak amaun",IF(F390="","Isi kos disahkan",IF(G390&gt;F390,"Semak lebihan bayaran",IF(AND(ISNUMBER(J390),J390&lt;TODAY(),H390&gt;0),"Bayaran lewat","OK"))))))</f>
        <v/>
      </c>
    </row>
    <row r="391" spans="7:12" ht="30" customHeight="1">
      <c r="G391" s="16">
        <f>IF(OR(A391="",C391=""),"",SUMIF(BayaranTable[ID item],A391,BayaranTable[Amaun]))</f>
        <v/>
      </c>
      <c r="H391" s="16">
        <f>IF(OR(C391="",NOT(ISNUMBER(F391))),"",F391-N(G391))</f>
        <v/>
      </c>
      <c r="I391" s="16">
        <f>IF(OR(C391="",NOT(ISNUMBER(E391)),NOT(ISNUMBER(F391))),"",F391-E391)</f>
        <v/>
      </c>
      <c r="L391" s="9">
        <f>IF(C391="","",IF(OR(A391="",COUNTIF(BajetTable[ID item],A391)&lt;&gt;1),"Semak ID item",IF(OR(AND(E391&lt;&gt;"",NOT(ISNUMBER(E391))),AND(F391&lt;&gt;"",NOT(ISNUMBER(F391)))),"Semak amaun",IF(F391="","Isi kos disahkan",IF(G391&gt;F391,"Semak lebihan bayaran",IF(AND(ISNUMBER(J391),J391&lt;TODAY(),H391&gt;0),"Bayaran lewat","OK"))))))</f>
        <v/>
      </c>
    </row>
    <row r="392" spans="7:12" ht="30" customHeight="1">
      <c r="G392" s="16">
        <f>IF(OR(A392="",C392=""),"",SUMIF(BayaranTable[ID item],A392,BayaranTable[Amaun]))</f>
        <v/>
      </c>
      <c r="H392" s="16">
        <f>IF(OR(C392="",NOT(ISNUMBER(F392))),"",F392-N(G392))</f>
        <v/>
      </c>
      <c r="I392" s="16">
        <f>IF(OR(C392="",NOT(ISNUMBER(E392)),NOT(ISNUMBER(F392))),"",F392-E392)</f>
        <v/>
      </c>
      <c r="L392" s="9">
        <f>IF(C392="","",IF(OR(A392="",COUNTIF(BajetTable[ID item],A392)&lt;&gt;1),"Semak ID item",IF(OR(AND(E392&lt;&gt;"",NOT(ISNUMBER(E392))),AND(F392&lt;&gt;"",NOT(ISNUMBER(F392)))),"Semak amaun",IF(F392="","Isi kos disahkan",IF(G392&gt;F392,"Semak lebihan bayaran",IF(AND(ISNUMBER(J392),J392&lt;TODAY(),H392&gt;0),"Bayaran lewat","OK"))))))</f>
        <v/>
      </c>
    </row>
    <row r="393" spans="7:12" ht="30" customHeight="1">
      <c r="G393" s="16">
        <f>IF(OR(A393="",C393=""),"",SUMIF(BayaranTable[ID item],A393,BayaranTable[Amaun]))</f>
        <v/>
      </c>
      <c r="H393" s="16">
        <f>IF(OR(C393="",NOT(ISNUMBER(F393))),"",F393-N(G393))</f>
        <v/>
      </c>
      <c r="I393" s="16">
        <f>IF(OR(C393="",NOT(ISNUMBER(E393)),NOT(ISNUMBER(F393))),"",F393-E393)</f>
        <v/>
      </c>
      <c r="L393" s="9">
        <f>IF(C393="","",IF(OR(A393="",COUNTIF(BajetTable[ID item],A393)&lt;&gt;1),"Semak ID item",IF(OR(AND(E393&lt;&gt;"",NOT(ISNUMBER(E393))),AND(F393&lt;&gt;"",NOT(ISNUMBER(F393)))),"Semak amaun",IF(F393="","Isi kos disahkan",IF(G393&gt;F393,"Semak lebihan bayaran",IF(AND(ISNUMBER(J393),J393&lt;TODAY(),H393&gt;0),"Bayaran lewat","OK"))))))</f>
        <v/>
      </c>
    </row>
    <row r="394" spans="7:12" ht="30" customHeight="1">
      <c r="G394" s="16">
        <f>IF(OR(A394="",C394=""),"",SUMIF(BayaranTable[ID item],A394,BayaranTable[Amaun]))</f>
        <v/>
      </c>
      <c r="H394" s="16">
        <f>IF(OR(C394="",NOT(ISNUMBER(F394))),"",F394-N(G394))</f>
        <v/>
      </c>
      <c r="I394" s="16">
        <f>IF(OR(C394="",NOT(ISNUMBER(E394)),NOT(ISNUMBER(F394))),"",F394-E394)</f>
        <v/>
      </c>
      <c r="L394" s="9">
        <f>IF(C394="","",IF(OR(A394="",COUNTIF(BajetTable[ID item],A394)&lt;&gt;1),"Semak ID item",IF(OR(AND(E394&lt;&gt;"",NOT(ISNUMBER(E394))),AND(F394&lt;&gt;"",NOT(ISNUMBER(F394)))),"Semak amaun",IF(F394="","Isi kos disahkan",IF(G394&gt;F394,"Semak lebihan bayaran",IF(AND(ISNUMBER(J394),J394&lt;TODAY(),H394&gt;0),"Bayaran lewat","OK"))))))</f>
        <v/>
      </c>
    </row>
    <row r="395" spans="7:12" ht="30" customHeight="1">
      <c r="G395" s="16">
        <f>IF(OR(A395="",C395=""),"",SUMIF(BayaranTable[ID item],A395,BayaranTable[Amaun]))</f>
        <v/>
      </c>
      <c r="H395" s="16">
        <f>IF(OR(C395="",NOT(ISNUMBER(F395))),"",F395-N(G395))</f>
        <v/>
      </c>
      <c r="I395" s="16">
        <f>IF(OR(C395="",NOT(ISNUMBER(E395)),NOT(ISNUMBER(F395))),"",F395-E395)</f>
        <v/>
      </c>
      <c r="L395" s="9">
        <f>IF(C395="","",IF(OR(A395="",COUNTIF(BajetTable[ID item],A395)&lt;&gt;1),"Semak ID item",IF(OR(AND(E395&lt;&gt;"",NOT(ISNUMBER(E395))),AND(F395&lt;&gt;"",NOT(ISNUMBER(F395)))),"Semak amaun",IF(F395="","Isi kos disahkan",IF(G395&gt;F395,"Semak lebihan bayaran",IF(AND(ISNUMBER(J395),J395&lt;TODAY(),H395&gt;0),"Bayaran lewat","OK"))))))</f>
        <v/>
      </c>
    </row>
    <row r="396" spans="7:12" ht="30" customHeight="1">
      <c r="G396" s="16">
        <f>IF(OR(A396="",C396=""),"",SUMIF(BayaranTable[ID item],A396,BayaranTable[Amaun]))</f>
        <v/>
      </c>
      <c r="H396" s="16">
        <f>IF(OR(C396="",NOT(ISNUMBER(F396))),"",F396-N(G396))</f>
        <v/>
      </c>
      <c r="I396" s="16">
        <f>IF(OR(C396="",NOT(ISNUMBER(E396)),NOT(ISNUMBER(F396))),"",F396-E396)</f>
        <v/>
      </c>
      <c r="L396" s="9">
        <f>IF(C396="","",IF(OR(A396="",COUNTIF(BajetTable[ID item],A396)&lt;&gt;1),"Semak ID item",IF(OR(AND(E396&lt;&gt;"",NOT(ISNUMBER(E396))),AND(F396&lt;&gt;"",NOT(ISNUMBER(F396)))),"Semak amaun",IF(F396="","Isi kos disahkan",IF(G396&gt;F396,"Semak lebihan bayaran",IF(AND(ISNUMBER(J396),J396&lt;TODAY(),H396&gt;0),"Bayaran lewat","OK"))))))</f>
        <v/>
      </c>
    </row>
    <row r="397" spans="7:12" ht="30" customHeight="1">
      <c r="G397" s="16">
        <f>IF(OR(A397="",C397=""),"",SUMIF(BayaranTable[ID item],A397,BayaranTable[Amaun]))</f>
        <v/>
      </c>
      <c r="H397" s="16">
        <f>IF(OR(C397="",NOT(ISNUMBER(F397))),"",F397-N(G397))</f>
        <v/>
      </c>
      <c r="I397" s="16">
        <f>IF(OR(C397="",NOT(ISNUMBER(E397)),NOT(ISNUMBER(F397))),"",F397-E397)</f>
        <v/>
      </c>
      <c r="L397" s="9">
        <f>IF(C397="","",IF(OR(A397="",COUNTIF(BajetTable[ID item],A397)&lt;&gt;1),"Semak ID item",IF(OR(AND(E397&lt;&gt;"",NOT(ISNUMBER(E397))),AND(F397&lt;&gt;"",NOT(ISNUMBER(F397)))),"Semak amaun",IF(F397="","Isi kos disahkan",IF(G397&gt;F397,"Semak lebihan bayaran",IF(AND(ISNUMBER(J397),J397&lt;TODAY(),H397&gt;0),"Bayaran lewat","OK"))))))</f>
        <v/>
      </c>
    </row>
    <row r="398" spans="7:12" ht="30" customHeight="1">
      <c r="G398" s="16">
        <f>IF(OR(A398="",C398=""),"",SUMIF(BayaranTable[ID item],A398,BayaranTable[Amaun]))</f>
        <v/>
      </c>
      <c r="H398" s="16">
        <f>IF(OR(C398="",NOT(ISNUMBER(F398))),"",F398-N(G398))</f>
        <v/>
      </c>
      <c r="I398" s="16">
        <f>IF(OR(C398="",NOT(ISNUMBER(E398)),NOT(ISNUMBER(F398))),"",F398-E398)</f>
        <v/>
      </c>
      <c r="L398" s="9">
        <f>IF(C398="","",IF(OR(A398="",COUNTIF(BajetTable[ID item],A398)&lt;&gt;1),"Semak ID item",IF(OR(AND(E398&lt;&gt;"",NOT(ISNUMBER(E398))),AND(F398&lt;&gt;"",NOT(ISNUMBER(F398)))),"Semak amaun",IF(F398="","Isi kos disahkan",IF(G398&gt;F398,"Semak lebihan bayaran",IF(AND(ISNUMBER(J398),J398&lt;TODAY(),H398&gt;0),"Bayaran lewat","OK"))))))</f>
        <v/>
      </c>
    </row>
    <row r="399" spans="7:12" ht="30" customHeight="1">
      <c r="G399" s="16">
        <f>IF(OR(A399="",C399=""),"",SUMIF(BayaranTable[ID item],A399,BayaranTable[Amaun]))</f>
        <v/>
      </c>
      <c r="H399" s="16">
        <f>IF(OR(C399="",NOT(ISNUMBER(F399))),"",F399-N(G399))</f>
        <v/>
      </c>
      <c r="I399" s="16">
        <f>IF(OR(C399="",NOT(ISNUMBER(E399)),NOT(ISNUMBER(F399))),"",F399-E399)</f>
        <v/>
      </c>
      <c r="L399" s="9">
        <f>IF(C399="","",IF(OR(A399="",COUNTIF(BajetTable[ID item],A399)&lt;&gt;1),"Semak ID item",IF(OR(AND(E399&lt;&gt;"",NOT(ISNUMBER(E399))),AND(F399&lt;&gt;"",NOT(ISNUMBER(F399)))),"Semak amaun",IF(F399="","Isi kos disahkan",IF(G399&gt;F399,"Semak lebihan bayaran",IF(AND(ISNUMBER(J399),J399&lt;TODAY(),H399&gt;0),"Bayaran lewat","OK"))))))</f>
        <v/>
      </c>
    </row>
    <row r="400" spans="7:12" ht="30" customHeight="1">
      <c r="G400" s="16">
        <f>IF(OR(A400="",C400=""),"",SUMIF(BayaranTable[ID item],A400,BayaranTable[Amaun]))</f>
        <v/>
      </c>
      <c r="H400" s="16">
        <f>IF(OR(C400="",NOT(ISNUMBER(F400))),"",F400-N(G400))</f>
        <v/>
      </c>
      <c r="I400" s="16">
        <f>IF(OR(C400="",NOT(ISNUMBER(E400)),NOT(ISNUMBER(F400))),"",F400-E400)</f>
        <v/>
      </c>
      <c r="L400" s="9">
        <f>IF(C400="","",IF(OR(A400="",COUNTIF(BajetTable[ID item],A400)&lt;&gt;1),"Semak ID item",IF(OR(AND(E400&lt;&gt;"",NOT(ISNUMBER(E400))),AND(F400&lt;&gt;"",NOT(ISNUMBER(F400)))),"Semak amaun",IF(F400="","Isi kos disahkan",IF(G400&gt;F400,"Semak lebihan bayaran",IF(AND(ISNUMBER(J400),J400&lt;TODAY(),H400&gt;0),"Bayaran lewat","OK"))))))</f>
        <v/>
      </c>
    </row>
    <row r="401" spans="7:12" ht="30" customHeight="1">
      <c r="G401" s="16">
        <f>IF(OR(A401="",C401=""),"",SUMIF(BayaranTable[ID item],A401,BayaranTable[Amaun]))</f>
        <v/>
      </c>
      <c r="H401" s="16">
        <f>IF(OR(C401="",NOT(ISNUMBER(F401))),"",F401-N(G401))</f>
        <v/>
      </c>
      <c r="I401" s="16">
        <f>IF(OR(C401="",NOT(ISNUMBER(E401)),NOT(ISNUMBER(F401))),"",F401-E401)</f>
        <v/>
      </c>
      <c r="L401" s="9">
        <f>IF(C401="","",IF(OR(A401="",COUNTIF(BajetTable[ID item],A401)&lt;&gt;1),"Semak ID item",IF(OR(AND(E401&lt;&gt;"",NOT(ISNUMBER(E401))),AND(F401&lt;&gt;"",NOT(ISNUMBER(F401)))),"Semak amaun",IF(F401="","Isi kos disahkan",IF(G401&gt;F401,"Semak lebihan bayaran",IF(AND(ISNUMBER(J401),J401&lt;TODAY(),H401&gt;0),"Bayaran lewat","OK"))))))</f>
        <v/>
      </c>
    </row>
    <row r="402" spans="7:12" ht="30" customHeight="1">
      <c r="G402" s="16">
        <f>IF(OR(A402="",C402=""),"",SUMIF(BayaranTable[ID item],A402,BayaranTable[Amaun]))</f>
        <v/>
      </c>
      <c r="H402" s="16">
        <f>IF(OR(C402="",NOT(ISNUMBER(F402))),"",F402-N(G402))</f>
        <v/>
      </c>
      <c r="I402" s="16">
        <f>IF(OR(C402="",NOT(ISNUMBER(E402)),NOT(ISNUMBER(F402))),"",F402-E402)</f>
        <v/>
      </c>
      <c r="L402" s="9">
        <f>IF(C402="","",IF(OR(A402="",COUNTIF(BajetTable[ID item],A402)&lt;&gt;1),"Semak ID item",IF(OR(AND(E402&lt;&gt;"",NOT(ISNUMBER(E402))),AND(F402&lt;&gt;"",NOT(ISNUMBER(F402)))),"Semak amaun",IF(F402="","Isi kos disahkan",IF(G402&gt;F402,"Semak lebihan bayaran",IF(AND(ISNUMBER(J402),J402&lt;TODAY(),H402&gt;0),"Bayaran lewat","OK"))))))</f>
        <v/>
      </c>
    </row>
    <row r="403" spans="7:12" ht="30" customHeight="1">
      <c r="G403" s="16">
        <f>IF(OR(A403="",C403=""),"",SUMIF(BayaranTable[ID item],A403,BayaranTable[Amaun]))</f>
        <v/>
      </c>
      <c r="H403" s="16">
        <f>IF(OR(C403="",NOT(ISNUMBER(F403))),"",F403-N(G403))</f>
        <v/>
      </c>
      <c r="I403" s="16">
        <f>IF(OR(C403="",NOT(ISNUMBER(E403)),NOT(ISNUMBER(F403))),"",F403-E403)</f>
        <v/>
      </c>
      <c r="L403" s="9">
        <f>IF(C403="","",IF(OR(A403="",COUNTIF(BajetTable[ID item],A403)&lt;&gt;1),"Semak ID item",IF(OR(AND(E403&lt;&gt;"",NOT(ISNUMBER(E403))),AND(F403&lt;&gt;"",NOT(ISNUMBER(F403)))),"Semak amaun",IF(F403="","Isi kos disahkan",IF(G403&gt;F403,"Semak lebihan bayaran",IF(AND(ISNUMBER(J403),J403&lt;TODAY(),H403&gt;0),"Bayaran lewat","OK"))))))</f>
        <v/>
      </c>
    </row>
    <row r="404" spans="7:12" ht="30" customHeight="1">
      <c r="G404" s="16">
        <f>IF(OR(A404="",C404=""),"",SUMIF(BayaranTable[ID item],A404,BayaranTable[Amaun]))</f>
        <v/>
      </c>
      <c r="H404" s="16">
        <f>IF(OR(C404="",NOT(ISNUMBER(F404))),"",F404-N(G404))</f>
        <v/>
      </c>
      <c r="I404" s="16">
        <f>IF(OR(C404="",NOT(ISNUMBER(E404)),NOT(ISNUMBER(F404))),"",F404-E404)</f>
        <v/>
      </c>
      <c r="L404" s="9">
        <f>IF(C404="","",IF(OR(A404="",COUNTIF(BajetTable[ID item],A404)&lt;&gt;1),"Semak ID item",IF(OR(AND(E404&lt;&gt;"",NOT(ISNUMBER(E404))),AND(F404&lt;&gt;"",NOT(ISNUMBER(F404)))),"Semak amaun",IF(F404="","Isi kos disahkan",IF(G404&gt;F404,"Semak lebihan bayaran",IF(AND(ISNUMBER(J404),J404&lt;TODAY(),H404&gt;0),"Bayaran lewat","OK"))))))</f>
        <v/>
      </c>
    </row>
    <row r="405" spans="7:12" ht="30" customHeight="1">
      <c r="G405" s="16">
        <f>IF(OR(A405="",C405=""),"",SUMIF(BayaranTable[ID item],A405,BayaranTable[Amaun]))</f>
        <v/>
      </c>
      <c r="H405" s="16">
        <f>IF(OR(C405="",NOT(ISNUMBER(F405))),"",F405-N(G405))</f>
        <v/>
      </c>
      <c r="I405" s="16">
        <f>IF(OR(C405="",NOT(ISNUMBER(E405)),NOT(ISNUMBER(F405))),"",F405-E405)</f>
        <v/>
      </c>
      <c r="L405" s="9">
        <f>IF(C405="","",IF(OR(A405="",COUNTIF(BajetTable[ID item],A405)&lt;&gt;1),"Semak ID item",IF(OR(AND(E405&lt;&gt;"",NOT(ISNUMBER(E405))),AND(F405&lt;&gt;"",NOT(ISNUMBER(F405)))),"Semak amaun",IF(F405="","Isi kos disahkan",IF(G405&gt;F405,"Semak lebihan bayaran",IF(AND(ISNUMBER(J405),J405&lt;TODAY(),H405&gt;0),"Bayaran lewat","OK"))))))</f>
        <v/>
      </c>
    </row>
    <row r="406" spans="7:12" ht="30" customHeight="1">
      <c r="G406" s="16">
        <f>IF(OR(A406="",C406=""),"",SUMIF(BayaranTable[ID item],A406,BayaranTable[Amaun]))</f>
        <v/>
      </c>
      <c r="H406" s="16">
        <f>IF(OR(C406="",NOT(ISNUMBER(F406))),"",F406-N(G406))</f>
        <v/>
      </c>
      <c r="I406" s="16">
        <f>IF(OR(C406="",NOT(ISNUMBER(E406)),NOT(ISNUMBER(F406))),"",F406-E406)</f>
        <v/>
      </c>
      <c r="L406" s="9">
        <f>IF(C406="","",IF(OR(A406="",COUNTIF(BajetTable[ID item],A406)&lt;&gt;1),"Semak ID item",IF(OR(AND(E406&lt;&gt;"",NOT(ISNUMBER(E406))),AND(F406&lt;&gt;"",NOT(ISNUMBER(F406)))),"Semak amaun",IF(F406="","Isi kos disahkan",IF(G406&gt;F406,"Semak lebihan bayaran",IF(AND(ISNUMBER(J406),J406&lt;TODAY(),H406&gt;0),"Bayaran lewat","OK"))))))</f>
        <v/>
      </c>
    </row>
    <row r="407" spans="7:12" ht="30" customHeight="1">
      <c r="G407" s="16">
        <f>IF(OR(A407="",C407=""),"",SUMIF(BayaranTable[ID item],A407,BayaranTable[Amaun]))</f>
        <v/>
      </c>
      <c r="H407" s="16">
        <f>IF(OR(C407="",NOT(ISNUMBER(F407))),"",F407-N(G407))</f>
        <v/>
      </c>
      <c r="I407" s="16">
        <f>IF(OR(C407="",NOT(ISNUMBER(E407)),NOT(ISNUMBER(F407))),"",F407-E407)</f>
        <v/>
      </c>
      <c r="L407" s="9">
        <f>IF(C407="","",IF(OR(A407="",COUNTIF(BajetTable[ID item],A407)&lt;&gt;1),"Semak ID item",IF(OR(AND(E407&lt;&gt;"",NOT(ISNUMBER(E407))),AND(F407&lt;&gt;"",NOT(ISNUMBER(F407)))),"Semak amaun",IF(F407="","Isi kos disahkan",IF(G407&gt;F407,"Semak lebihan bayaran",IF(AND(ISNUMBER(J407),J407&lt;TODAY(),H407&gt;0),"Bayaran lewat","OK"))))))</f>
        <v/>
      </c>
    </row>
    <row r="408" spans="7:12" ht="30" customHeight="1">
      <c r="G408" s="16">
        <f>IF(OR(A408="",C408=""),"",SUMIF(BayaranTable[ID item],A408,BayaranTable[Amaun]))</f>
        <v/>
      </c>
      <c r="H408" s="16">
        <f>IF(OR(C408="",NOT(ISNUMBER(F408))),"",F408-N(G408))</f>
        <v/>
      </c>
      <c r="I408" s="16">
        <f>IF(OR(C408="",NOT(ISNUMBER(E408)),NOT(ISNUMBER(F408))),"",F408-E408)</f>
        <v/>
      </c>
      <c r="L408" s="9">
        <f>IF(C408="","",IF(OR(A408="",COUNTIF(BajetTable[ID item],A408)&lt;&gt;1),"Semak ID item",IF(OR(AND(E408&lt;&gt;"",NOT(ISNUMBER(E408))),AND(F408&lt;&gt;"",NOT(ISNUMBER(F408)))),"Semak amaun",IF(F408="","Isi kos disahkan",IF(G408&gt;F408,"Semak lebihan bayaran",IF(AND(ISNUMBER(J408),J408&lt;TODAY(),H408&gt;0),"Bayaran lewat","OK"))))))</f>
        <v/>
      </c>
    </row>
    <row r="409" spans="7:12" ht="30" customHeight="1">
      <c r="G409" s="16">
        <f>IF(OR(A409="",C409=""),"",SUMIF(BayaranTable[ID item],A409,BayaranTable[Amaun]))</f>
        <v/>
      </c>
      <c r="H409" s="16">
        <f>IF(OR(C409="",NOT(ISNUMBER(F409))),"",F409-N(G409))</f>
        <v/>
      </c>
      <c r="I409" s="16">
        <f>IF(OR(C409="",NOT(ISNUMBER(E409)),NOT(ISNUMBER(F409))),"",F409-E409)</f>
        <v/>
      </c>
      <c r="L409" s="9">
        <f>IF(C409="","",IF(OR(A409="",COUNTIF(BajetTable[ID item],A409)&lt;&gt;1),"Semak ID item",IF(OR(AND(E409&lt;&gt;"",NOT(ISNUMBER(E409))),AND(F409&lt;&gt;"",NOT(ISNUMBER(F409)))),"Semak amaun",IF(F409="","Isi kos disahkan",IF(G409&gt;F409,"Semak lebihan bayaran",IF(AND(ISNUMBER(J409),J409&lt;TODAY(),H409&gt;0),"Bayaran lewat","OK"))))))</f>
        <v/>
      </c>
    </row>
    <row r="410" spans="7:12" ht="30" customHeight="1">
      <c r="G410" s="16">
        <f>IF(OR(A410="",C410=""),"",SUMIF(BayaranTable[ID item],A410,BayaranTable[Amaun]))</f>
        <v/>
      </c>
      <c r="H410" s="16">
        <f>IF(OR(C410="",NOT(ISNUMBER(F410))),"",F410-N(G410))</f>
        <v/>
      </c>
      <c r="I410" s="16">
        <f>IF(OR(C410="",NOT(ISNUMBER(E410)),NOT(ISNUMBER(F410))),"",F410-E410)</f>
        <v/>
      </c>
      <c r="L410" s="9">
        <f>IF(C410="","",IF(OR(A410="",COUNTIF(BajetTable[ID item],A410)&lt;&gt;1),"Semak ID item",IF(OR(AND(E410&lt;&gt;"",NOT(ISNUMBER(E410))),AND(F410&lt;&gt;"",NOT(ISNUMBER(F410)))),"Semak amaun",IF(F410="","Isi kos disahkan",IF(G410&gt;F410,"Semak lebihan bayaran",IF(AND(ISNUMBER(J410),J410&lt;TODAY(),H410&gt;0),"Bayaran lewat","OK"))))))</f>
        <v/>
      </c>
    </row>
    <row r="411" spans="7:12" ht="30" customHeight="1">
      <c r="G411" s="16">
        <f>IF(OR(A411="",C411=""),"",SUMIF(BayaranTable[ID item],A411,BayaranTable[Amaun]))</f>
        <v/>
      </c>
      <c r="H411" s="16">
        <f>IF(OR(C411="",NOT(ISNUMBER(F411))),"",F411-N(G411))</f>
        <v/>
      </c>
      <c r="I411" s="16">
        <f>IF(OR(C411="",NOT(ISNUMBER(E411)),NOT(ISNUMBER(F411))),"",F411-E411)</f>
        <v/>
      </c>
      <c r="L411" s="9">
        <f>IF(C411="","",IF(OR(A411="",COUNTIF(BajetTable[ID item],A411)&lt;&gt;1),"Semak ID item",IF(OR(AND(E411&lt;&gt;"",NOT(ISNUMBER(E411))),AND(F411&lt;&gt;"",NOT(ISNUMBER(F411)))),"Semak amaun",IF(F411="","Isi kos disahkan",IF(G411&gt;F411,"Semak lebihan bayaran",IF(AND(ISNUMBER(J411),J411&lt;TODAY(),H411&gt;0),"Bayaran lewat","OK"))))))</f>
        <v/>
      </c>
    </row>
    <row r="412" spans="7:12" ht="30" customHeight="1">
      <c r="G412" s="16">
        <f>IF(OR(A412="",C412=""),"",SUMIF(BayaranTable[ID item],A412,BayaranTable[Amaun]))</f>
        <v/>
      </c>
      <c r="H412" s="16">
        <f>IF(OR(C412="",NOT(ISNUMBER(F412))),"",F412-N(G412))</f>
        <v/>
      </c>
      <c r="I412" s="16">
        <f>IF(OR(C412="",NOT(ISNUMBER(E412)),NOT(ISNUMBER(F412))),"",F412-E412)</f>
        <v/>
      </c>
      <c r="L412" s="9">
        <f>IF(C412="","",IF(OR(A412="",COUNTIF(BajetTable[ID item],A412)&lt;&gt;1),"Semak ID item",IF(OR(AND(E412&lt;&gt;"",NOT(ISNUMBER(E412))),AND(F412&lt;&gt;"",NOT(ISNUMBER(F412)))),"Semak amaun",IF(F412="","Isi kos disahkan",IF(G412&gt;F412,"Semak lebihan bayaran",IF(AND(ISNUMBER(J412),J412&lt;TODAY(),H412&gt;0),"Bayaran lewat","OK"))))))</f>
        <v/>
      </c>
    </row>
    <row r="413" spans="7:12" ht="30" customHeight="1">
      <c r="G413" s="16">
        <f>IF(OR(A413="",C413=""),"",SUMIF(BayaranTable[ID item],A413,BayaranTable[Amaun]))</f>
        <v/>
      </c>
      <c r="H413" s="16">
        <f>IF(OR(C413="",NOT(ISNUMBER(F413))),"",F413-N(G413))</f>
        <v/>
      </c>
      <c r="I413" s="16">
        <f>IF(OR(C413="",NOT(ISNUMBER(E413)),NOT(ISNUMBER(F413))),"",F413-E413)</f>
        <v/>
      </c>
      <c r="L413" s="9">
        <f>IF(C413="","",IF(OR(A413="",COUNTIF(BajetTable[ID item],A413)&lt;&gt;1),"Semak ID item",IF(OR(AND(E413&lt;&gt;"",NOT(ISNUMBER(E413))),AND(F413&lt;&gt;"",NOT(ISNUMBER(F413)))),"Semak amaun",IF(F413="","Isi kos disahkan",IF(G413&gt;F413,"Semak lebihan bayaran",IF(AND(ISNUMBER(J413),J413&lt;TODAY(),H413&gt;0),"Bayaran lewat","OK"))))))</f>
        <v/>
      </c>
    </row>
    <row r="414" spans="7:12" ht="30" customHeight="1">
      <c r="G414" s="16">
        <f>IF(OR(A414="",C414=""),"",SUMIF(BayaranTable[ID item],A414,BayaranTable[Amaun]))</f>
        <v/>
      </c>
      <c r="H414" s="16">
        <f>IF(OR(C414="",NOT(ISNUMBER(F414))),"",F414-N(G414))</f>
        <v/>
      </c>
      <c r="I414" s="16">
        <f>IF(OR(C414="",NOT(ISNUMBER(E414)),NOT(ISNUMBER(F414))),"",F414-E414)</f>
        <v/>
      </c>
      <c r="L414" s="9">
        <f>IF(C414="","",IF(OR(A414="",COUNTIF(BajetTable[ID item],A414)&lt;&gt;1),"Semak ID item",IF(OR(AND(E414&lt;&gt;"",NOT(ISNUMBER(E414))),AND(F414&lt;&gt;"",NOT(ISNUMBER(F414)))),"Semak amaun",IF(F414="","Isi kos disahkan",IF(G414&gt;F414,"Semak lebihan bayaran",IF(AND(ISNUMBER(J414),J414&lt;TODAY(),H414&gt;0),"Bayaran lewat","OK"))))))</f>
        <v/>
      </c>
    </row>
    <row r="415" spans="7:12" ht="30" customHeight="1">
      <c r="G415" s="16">
        <f>IF(OR(A415="",C415=""),"",SUMIF(BayaranTable[ID item],A415,BayaranTable[Amaun]))</f>
        <v/>
      </c>
      <c r="H415" s="16">
        <f>IF(OR(C415="",NOT(ISNUMBER(F415))),"",F415-N(G415))</f>
        <v/>
      </c>
      <c r="I415" s="16">
        <f>IF(OR(C415="",NOT(ISNUMBER(E415)),NOT(ISNUMBER(F415))),"",F415-E415)</f>
        <v/>
      </c>
      <c r="L415" s="9">
        <f>IF(C415="","",IF(OR(A415="",COUNTIF(BajetTable[ID item],A415)&lt;&gt;1),"Semak ID item",IF(OR(AND(E415&lt;&gt;"",NOT(ISNUMBER(E415))),AND(F415&lt;&gt;"",NOT(ISNUMBER(F415)))),"Semak amaun",IF(F415="","Isi kos disahkan",IF(G415&gt;F415,"Semak lebihan bayaran",IF(AND(ISNUMBER(J415),J415&lt;TODAY(),H415&gt;0),"Bayaran lewat","OK"))))))</f>
        <v/>
      </c>
    </row>
    <row r="416" spans="7:12" ht="30" customHeight="1">
      <c r="G416" s="16">
        <f>IF(OR(A416="",C416=""),"",SUMIF(BayaranTable[ID item],A416,BayaranTable[Amaun]))</f>
        <v/>
      </c>
      <c r="H416" s="16">
        <f>IF(OR(C416="",NOT(ISNUMBER(F416))),"",F416-N(G416))</f>
        <v/>
      </c>
      <c r="I416" s="16">
        <f>IF(OR(C416="",NOT(ISNUMBER(E416)),NOT(ISNUMBER(F416))),"",F416-E416)</f>
        <v/>
      </c>
      <c r="L416" s="9">
        <f>IF(C416="","",IF(OR(A416="",COUNTIF(BajetTable[ID item],A416)&lt;&gt;1),"Semak ID item",IF(OR(AND(E416&lt;&gt;"",NOT(ISNUMBER(E416))),AND(F416&lt;&gt;"",NOT(ISNUMBER(F416)))),"Semak amaun",IF(F416="","Isi kos disahkan",IF(G416&gt;F416,"Semak lebihan bayaran",IF(AND(ISNUMBER(J416),J416&lt;TODAY(),H416&gt;0),"Bayaran lewat","OK"))))))</f>
        <v/>
      </c>
    </row>
    <row r="417" spans="7:12" ht="30" customHeight="1">
      <c r="G417" s="16">
        <f>IF(OR(A417="",C417=""),"",SUMIF(BayaranTable[ID item],A417,BayaranTable[Amaun]))</f>
        <v/>
      </c>
      <c r="H417" s="16">
        <f>IF(OR(C417="",NOT(ISNUMBER(F417))),"",F417-N(G417))</f>
        <v/>
      </c>
      <c r="I417" s="16">
        <f>IF(OR(C417="",NOT(ISNUMBER(E417)),NOT(ISNUMBER(F417))),"",F417-E417)</f>
        <v/>
      </c>
      <c r="L417" s="9">
        <f>IF(C417="","",IF(OR(A417="",COUNTIF(BajetTable[ID item],A417)&lt;&gt;1),"Semak ID item",IF(OR(AND(E417&lt;&gt;"",NOT(ISNUMBER(E417))),AND(F417&lt;&gt;"",NOT(ISNUMBER(F417)))),"Semak amaun",IF(F417="","Isi kos disahkan",IF(G417&gt;F417,"Semak lebihan bayaran",IF(AND(ISNUMBER(J417),J417&lt;TODAY(),H417&gt;0),"Bayaran lewat","OK"))))))</f>
        <v/>
      </c>
    </row>
    <row r="418" spans="7:12" ht="30" customHeight="1">
      <c r="G418" s="16">
        <f>IF(OR(A418="",C418=""),"",SUMIF(BayaranTable[ID item],A418,BayaranTable[Amaun]))</f>
        <v/>
      </c>
      <c r="H418" s="16">
        <f>IF(OR(C418="",NOT(ISNUMBER(F418))),"",F418-N(G418))</f>
        <v/>
      </c>
      <c r="I418" s="16">
        <f>IF(OR(C418="",NOT(ISNUMBER(E418)),NOT(ISNUMBER(F418))),"",F418-E418)</f>
        <v/>
      </c>
      <c r="L418" s="9">
        <f>IF(C418="","",IF(OR(A418="",COUNTIF(BajetTable[ID item],A418)&lt;&gt;1),"Semak ID item",IF(OR(AND(E418&lt;&gt;"",NOT(ISNUMBER(E418))),AND(F418&lt;&gt;"",NOT(ISNUMBER(F418)))),"Semak amaun",IF(F418="","Isi kos disahkan",IF(G418&gt;F418,"Semak lebihan bayaran",IF(AND(ISNUMBER(J418),J418&lt;TODAY(),H418&gt;0),"Bayaran lewat","OK"))))))</f>
        <v/>
      </c>
    </row>
    <row r="419" spans="7:12" ht="30" customHeight="1">
      <c r="G419" s="16">
        <f>IF(OR(A419="",C419=""),"",SUMIF(BayaranTable[ID item],A419,BayaranTable[Amaun]))</f>
        <v/>
      </c>
      <c r="H419" s="16">
        <f>IF(OR(C419="",NOT(ISNUMBER(F419))),"",F419-N(G419))</f>
        <v/>
      </c>
      <c r="I419" s="16">
        <f>IF(OR(C419="",NOT(ISNUMBER(E419)),NOT(ISNUMBER(F419))),"",F419-E419)</f>
        <v/>
      </c>
      <c r="L419" s="9">
        <f>IF(C419="","",IF(OR(A419="",COUNTIF(BajetTable[ID item],A419)&lt;&gt;1),"Semak ID item",IF(OR(AND(E419&lt;&gt;"",NOT(ISNUMBER(E419))),AND(F419&lt;&gt;"",NOT(ISNUMBER(F419)))),"Semak amaun",IF(F419="","Isi kos disahkan",IF(G419&gt;F419,"Semak lebihan bayaran",IF(AND(ISNUMBER(J419),J419&lt;TODAY(),H419&gt;0),"Bayaran lewat","OK"))))))</f>
        <v/>
      </c>
    </row>
    <row r="420" spans="7:12" ht="30" customHeight="1">
      <c r="G420" s="16">
        <f>IF(OR(A420="",C420=""),"",SUMIF(BayaranTable[ID item],A420,BayaranTable[Amaun]))</f>
        <v/>
      </c>
      <c r="H420" s="16">
        <f>IF(OR(C420="",NOT(ISNUMBER(F420))),"",F420-N(G420))</f>
        <v/>
      </c>
      <c r="I420" s="16">
        <f>IF(OR(C420="",NOT(ISNUMBER(E420)),NOT(ISNUMBER(F420))),"",F420-E420)</f>
        <v/>
      </c>
      <c r="L420" s="9">
        <f>IF(C420="","",IF(OR(A420="",COUNTIF(BajetTable[ID item],A420)&lt;&gt;1),"Semak ID item",IF(OR(AND(E420&lt;&gt;"",NOT(ISNUMBER(E420))),AND(F420&lt;&gt;"",NOT(ISNUMBER(F420)))),"Semak amaun",IF(F420="","Isi kos disahkan",IF(G420&gt;F420,"Semak lebihan bayaran",IF(AND(ISNUMBER(J420),J420&lt;TODAY(),H420&gt;0),"Bayaran lewat","OK"))))))</f>
        <v/>
      </c>
    </row>
    <row r="421" spans="7:12" ht="30" customHeight="1">
      <c r="G421" s="16">
        <f>IF(OR(A421="",C421=""),"",SUMIF(BayaranTable[ID item],A421,BayaranTable[Amaun]))</f>
        <v/>
      </c>
      <c r="H421" s="16">
        <f>IF(OR(C421="",NOT(ISNUMBER(F421))),"",F421-N(G421))</f>
        <v/>
      </c>
      <c r="I421" s="16">
        <f>IF(OR(C421="",NOT(ISNUMBER(E421)),NOT(ISNUMBER(F421))),"",F421-E421)</f>
        <v/>
      </c>
      <c r="L421" s="9">
        <f>IF(C421="","",IF(OR(A421="",COUNTIF(BajetTable[ID item],A421)&lt;&gt;1),"Semak ID item",IF(OR(AND(E421&lt;&gt;"",NOT(ISNUMBER(E421))),AND(F421&lt;&gt;"",NOT(ISNUMBER(F421)))),"Semak amaun",IF(F421="","Isi kos disahkan",IF(G421&gt;F421,"Semak lebihan bayaran",IF(AND(ISNUMBER(J421),J421&lt;TODAY(),H421&gt;0),"Bayaran lewat","OK"))))))</f>
        <v/>
      </c>
    </row>
    <row r="422" spans="7:12" ht="30" customHeight="1">
      <c r="G422" s="16">
        <f>IF(OR(A422="",C422=""),"",SUMIF(BayaranTable[ID item],A422,BayaranTable[Amaun]))</f>
        <v/>
      </c>
      <c r="H422" s="16">
        <f>IF(OR(C422="",NOT(ISNUMBER(F422))),"",F422-N(G422))</f>
        <v/>
      </c>
      <c r="I422" s="16">
        <f>IF(OR(C422="",NOT(ISNUMBER(E422)),NOT(ISNUMBER(F422))),"",F422-E422)</f>
        <v/>
      </c>
      <c r="L422" s="9">
        <f>IF(C422="","",IF(OR(A422="",COUNTIF(BajetTable[ID item],A422)&lt;&gt;1),"Semak ID item",IF(OR(AND(E422&lt;&gt;"",NOT(ISNUMBER(E422))),AND(F422&lt;&gt;"",NOT(ISNUMBER(F422)))),"Semak amaun",IF(F422="","Isi kos disahkan",IF(G422&gt;F422,"Semak lebihan bayaran",IF(AND(ISNUMBER(J422),J422&lt;TODAY(),H422&gt;0),"Bayaran lewat","OK"))))))</f>
        <v/>
      </c>
    </row>
    <row r="423" spans="7:12" ht="30" customHeight="1">
      <c r="G423" s="16">
        <f>IF(OR(A423="",C423=""),"",SUMIF(BayaranTable[ID item],A423,BayaranTable[Amaun]))</f>
        <v/>
      </c>
      <c r="H423" s="16">
        <f>IF(OR(C423="",NOT(ISNUMBER(F423))),"",F423-N(G423))</f>
        <v/>
      </c>
      <c r="I423" s="16">
        <f>IF(OR(C423="",NOT(ISNUMBER(E423)),NOT(ISNUMBER(F423))),"",F423-E423)</f>
        <v/>
      </c>
      <c r="L423" s="9">
        <f>IF(C423="","",IF(OR(A423="",COUNTIF(BajetTable[ID item],A423)&lt;&gt;1),"Semak ID item",IF(OR(AND(E423&lt;&gt;"",NOT(ISNUMBER(E423))),AND(F423&lt;&gt;"",NOT(ISNUMBER(F423)))),"Semak amaun",IF(F423="","Isi kos disahkan",IF(G423&gt;F423,"Semak lebihan bayaran",IF(AND(ISNUMBER(J423),J423&lt;TODAY(),H423&gt;0),"Bayaran lewat","OK"))))))</f>
        <v/>
      </c>
    </row>
    <row r="424" spans="7:12" ht="30" customHeight="1">
      <c r="G424" s="16">
        <f>IF(OR(A424="",C424=""),"",SUMIF(BayaranTable[ID item],A424,BayaranTable[Amaun]))</f>
        <v/>
      </c>
      <c r="H424" s="16">
        <f>IF(OR(C424="",NOT(ISNUMBER(F424))),"",F424-N(G424))</f>
        <v/>
      </c>
      <c r="I424" s="16">
        <f>IF(OR(C424="",NOT(ISNUMBER(E424)),NOT(ISNUMBER(F424))),"",F424-E424)</f>
        <v/>
      </c>
      <c r="L424" s="9">
        <f>IF(C424="","",IF(OR(A424="",COUNTIF(BajetTable[ID item],A424)&lt;&gt;1),"Semak ID item",IF(OR(AND(E424&lt;&gt;"",NOT(ISNUMBER(E424))),AND(F424&lt;&gt;"",NOT(ISNUMBER(F424)))),"Semak amaun",IF(F424="","Isi kos disahkan",IF(G424&gt;F424,"Semak lebihan bayaran",IF(AND(ISNUMBER(J424),J424&lt;TODAY(),H424&gt;0),"Bayaran lewat","OK"))))))</f>
        <v/>
      </c>
    </row>
    <row r="425" spans="7:12" ht="30" customHeight="1">
      <c r="G425" s="16">
        <f>IF(OR(A425="",C425=""),"",SUMIF(BayaranTable[ID item],A425,BayaranTable[Amaun]))</f>
        <v/>
      </c>
      <c r="H425" s="16">
        <f>IF(OR(C425="",NOT(ISNUMBER(F425))),"",F425-N(G425))</f>
        <v/>
      </c>
      <c r="I425" s="16">
        <f>IF(OR(C425="",NOT(ISNUMBER(E425)),NOT(ISNUMBER(F425))),"",F425-E425)</f>
        <v/>
      </c>
      <c r="L425" s="9">
        <f>IF(C425="","",IF(OR(A425="",COUNTIF(BajetTable[ID item],A425)&lt;&gt;1),"Semak ID item",IF(OR(AND(E425&lt;&gt;"",NOT(ISNUMBER(E425))),AND(F425&lt;&gt;"",NOT(ISNUMBER(F425)))),"Semak amaun",IF(F425="","Isi kos disahkan",IF(G425&gt;F425,"Semak lebihan bayaran",IF(AND(ISNUMBER(J425),J425&lt;TODAY(),H425&gt;0),"Bayaran lewat","OK"))))))</f>
        <v/>
      </c>
    </row>
    <row r="426" spans="7:12" ht="30" customHeight="1">
      <c r="G426" s="16">
        <f>IF(OR(A426="",C426=""),"",SUMIF(BayaranTable[ID item],A426,BayaranTable[Amaun]))</f>
        <v/>
      </c>
      <c r="H426" s="16">
        <f>IF(OR(C426="",NOT(ISNUMBER(F426))),"",F426-N(G426))</f>
        <v/>
      </c>
      <c r="I426" s="16">
        <f>IF(OR(C426="",NOT(ISNUMBER(E426)),NOT(ISNUMBER(F426))),"",F426-E426)</f>
        <v/>
      </c>
      <c r="L426" s="9">
        <f>IF(C426="","",IF(OR(A426="",COUNTIF(BajetTable[ID item],A426)&lt;&gt;1),"Semak ID item",IF(OR(AND(E426&lt;&gt;"",NOT(ISNUMBER(E426))),AND(F426&lt;&gt;"",NOT(ISNUMBER(F426)))),"Semak amaun",IF(F426="","Isi kos disahkan",IF(G426&gt;F426,"Semak lebihan bayaran",IF(AND(ISNUMBER(J426),J426&lt;TODAY(),H426&gt;0),"Bayaran lewat","OK"))))))</f>
        <v/>
      </c>
    </row>
    <row r="427" spans="7:12" ht="30" customHeight="1">
      <c r="G427" s="16">
        <f>IF(OR(A427="",C427=""),"",SUMIF(BayaranTable[ID item],A427,BayaranTable[Amaun]))</f>
        <v/>
      </c>
      <c r="H427" s="16">
        <f>IF(OR(C427="",NOT(ISNUMBER(F427))),"",F427-N(G427))</f>
        <v/>
      </c>
      <c r="I427" s="16">
        <f>IF(OR(C427="",NOT(ISNUMBER(E427)),NOT(ISNUMBER(F427))),"",F427-E427)</f>
        <v/>
      </c>
      <c r="L427" s="9">
        <f>IF(C427="","",IF(OR(A427="",COUNTIF(BajetTable[ID item],A427)&lt;&gt;1),"Semak ID item",IF(OR(AND(E427&lt;&gt;"",NOT(ISNUMBER(E427))),AND(F427&lt;&gt;"",NOT(ISNUMBER(F427)))),"Semak amaun",IF(F427="","Isi kos disahkan",IF(G427&gt;F427,"Semak lebihan bayaran",IF(AND(ISNUMBER(J427),J427&lt;TODAY(),H427&gt;0),"Bayaran lewat","OK"))))))</f>
        <v/>
      </c>
    </row>
    <row r="428" spans="7:12" ht="30" customHeight="1">
      <c r="G428" s="16">
        <f>IF(OR(A428="",C428=""),"",SUMIF(BayaranTable[ID item],A428,BayaranTable[Amaun]))</f>
        <v/>
      </c>
      <c r="H428" s="16">
        <f>IF(OR(C428="",NOT(ISNUMBER(F428))),"",F428-N(G428))</f>
        <v/>
      </c>
      <c r="I428" s="16">
        <f>IF(OR(C428="",NOT(ISNUMBER(E428)),NOT(ISNUMBER(F428))),"",F428-E428)</f>
        <v/>
      </c>
      <c r="L428" s="9">
        <f>IF(C428="","",IF(OR(A428="",COUNTIF(BajetTable[ID item],A428)&lt;&gt;1),"Semak ID item",IF(OR(AND(E428&lt;&gt;"",NOT(ISNUMBER(E428))),AND(F428&lt;&gt;"",NOT(ISNUMBER(F428)))),"Semak amaun",IF(F428="","Isi kos disahkan",IF(G428&gt;F428,"Semak lebihan bayaran",IF(AND(ISNUMBER(J428),J428&lt;TODAY(),H428&gt;0),"Bayaran lewat","OK"))))))</f>
        <v/>
      </c>
    </row>
    <row r="429" spans="7:12" ht="30" customHeight="1">
      <c r="G429" s="16">
        <f>IF(OR(A429="",C429=""),"",SUMIF(BayaranTable[ID item],A429,BayaranTable[Amaun]))</f>
        <v/>
      </c>
      <c r="H429" s="16">
        <f>IF(OR(C429="",NOT(ISNUMBER(F429))),"",F429-N(G429))</f>
        <v/>
      </c>
      <c r="I429" s="16">
        <f>IF(OR(C429="",NOT(ISNUMBER(E429)),NOT(ISNUMBER(F429))),"",F429-E429)</f>
        <v/>
      </c>
      <c r="L429" s="9">
        <f>IF(C429="","",IF(OR(A429="",COUNTIF(BajetTable[ID item],A429)&lt;&gt;1),"Semak ID item",IF(OR(AND(E429&lt;&gt;"",NOT(ISNUMBER(E429))),AND(F429&lt;&gt;"",NOT(ISNUMBER(F429)))),"Semak amaun",IF(F429="","Isi kos disahkan",IF(G429&gt;F429,"Semak lebihan bayaran",IF(AND(ISNUMBER(J429),J429&lt;TODAY(),H429&gt;0),"Bayaran lewat","OK"))))))</f>
        <v/>
      </c>
    </row>
    <row r="430" spans="7:12" ht="30" customHeight="1">
      <c r="G430" s="16">
        <f>IF(OR(A430="",C430=""),"",SUMIF(BayaranTable[ID item],A430,BayaranTable[Amaun]))</f>
        <v/>
      </c>
      <c r="H430" s="16">
        <f>IF(OR(C430="",NOT(ISNUMBER(F430))),"",F430-N(G430))</f>
        <v/>
      </c>
      <c r="I430" s="16">
        <f>IF(OR(C430="",NOT(ISNUMBER(E430)),NOT(ISNUMBER(F430))),"",F430-E430)</f>
        <v/>
      </c>
      <c r="L430" s="9">
        <f>IF(C430="","",IF(OR(A430="",COUNTIF(BajetTable[ID item],A430)&lt;&gt;1),"Semak ID item",IF(OR(AND(E430&lt;&gt;"",NOT(ISNUMBER(E430))),AND(F430&lt;&gt;"",NOT(ISNUMBER(F430)))),"Semak amaun",IF(F430="","Isi kos disahkan",IF(G430&gt;F430,"Semak lebihan bayaran",IF(AND(ISNUMBER(J430),J430&lt;TODAY(),H430&gt;0),"Bayaran lewat","OK"))))))</f>
        <v/>
      </c>
    </row>
    <row r="431" spans="7:12" ht="30" customHeight="1">
      <c r="G431" s="16">
        <f>IF(OR(A431="",C431=""),"",SUMIF(BayaranTable[ID item],A431,BayaranTable[Amaun]))</f>
        <v/>
      </c>
      <c r="H431" s="16">
        <f>IF(OR(C431="",NOT(ISNUMBER(F431))),"",F431-N(G431))</f>
        <v/>
      </c>
      <c r="I431" s="16">
        <f>IF(OR(C431="",NOT(ISNUMBER(E431)),NOT(ISNUMBER(F431))),"",F431-E431)</f>
        <v/>
      </c>
      <c r="L431" s="9">
        <f>IF(C431="","",IF(OR(A431="",COUNTIF(BajetTable[ID item],A431)&lt;&gt;1),"Semak ID item",IF(OR(AND(E431&lt;&gt;"",NOT(ISNUMBER(E431))),AND(F431&lt;&gt;"",NOT(ISNUMBER(F431)))),"Semak amaun",IF(F431="","Isi kos disahkan",IF(G431&gt;F431,"Semak lebihan bayaran",IF(AND(ISNUMBER(J431),J431&lt;TODAY(),H431&gt;0),"Bayaran lewat","OK"))))))</f>
        <v/>
      </c>
    </row>
    <row r="432" spans="7:12" ht="30" customHeight="1">
      <c r="G432" s="16">
        <f>IF(OR(A432="",C432=""),"",SUMIF(BayaranTable[ID item],A432,BayaranTable[Amaun]))</f>
        <v/>
      </c>
      <c r="H432" s="16">
        <f>IF(OR(C432="",NOT(ISNUMBER(F432))),"",F432-N(G432))</f>
        <v/>
      </c>
      <c r="I432" s="16">
        <f>IF(OR(C432="",NOT(ISNUMBER(E432)),NOT(ISNUMBER(F432))),"",F432-E432)</f>
        <v/>
      </c>
      <c r="L432" s="9">
        <f>IF(C432="","",IF(OR(A432="",COUNTIF(BajetTable[ID item],A432)&lt;&gt;1),"Semak ID item",IF(OR(AND(E432&lt;&gt;"",NOT(ISNUMBER(E432))),AND(F432&lt;&gt;"",NOT(ISNUMBER(F432)))),"Semak amaun",IF(F432="","Isi kos disahkan",IF(G432&gt;F432,"Semak lebihan bayaran",IF(AND(ISNUMBER(J432),J432&lt;TODAY(),H432&gt;0),"Bayaran lewat","OK"))))))</f>
        <v/>
      </c>
    </row>
    <row r="433" spans="7:12" ht="30" customHeight="1">
      <c r="G433" s="16">
        <f>IF(OR(A433="",C433=""),"",SUMIF(BayaranTable[ID item],A433,BayaranTable[Amaun]))</f>
        <v/>
      </c>
      <c r="H433" s="16">
        <f>IF(OR(C433="",NOT(ISNUMBER(F433))),"",F433-N(G433))</f>
        <v/>
      </c>
      <c r="I433" s="16">
        <f>IF(OR(C433="",NOT(ISNUMBER(E433)),NOT(ISNUMBER(F433))),"",F433-E433)</f>
        <v/>
      </c>
      <c r="L433" s="9">
        <f>IF(C433="","",IF(OR(A433="",COUNTIF(BajetTable[ID item],A433)&lt;&gt;1),"Semak ID item",IF(OR(AND(E433&lt;&gt;"",NOT(ISNUMBER(E433))),AND(F433&lt;&gt;"",NOT(ISNUMBER(F433)))),"Semak amaun",IF(F433="","Isi kos disahkan",IF(G433&gt;F433,"Semak lebihan bayaran",IF(AND(ISNUMBER(J433),J433&lt;TODAY(),H433&gt;0),"Bayaran lewat","OK"))))))</f>
        <v/>
      </c>
    </row>
    <row r="434" spans="7:12" ht="30" customHeight="1">
      <c r="G434" s="16">
        <f>IF(OR(A434="",C434=""),"",SUMIF(BayaranTable[ID item],A434,BayaranTable[Amaun]))</f>
        <v/>
      </c>
      <c r="H434" s="16">
        <f>IF(OR(C434="",NOT(ISNUMBER(F434))),"",F434-N(G434))</f>
        <v/>
      </c>
      <c r="I434" s="16">
        <f>IF(OR(C434="",NOT(ISNUMBER(E434)),NOT(ISNUMBER(F434))),"",F434-E434)</f>
        <v/>
      </c>
      <c r="L434" s="9">
        <f>IF(C434="","",IF(OR(A434="",COUNTIF(BajetTable[ID item],A434)&lt;&gt;1),"Semak ID item",IF(OR(AND(E434&lt;&gt;"",NOT(ISNUMBER(E434))),AND(F434&lt;&gt;"",NOT(ISNUMBER(F434)))),"Semak amaun",IF(F434="","Isi kos disahkan",IF(G434&gt;F434,"Semak lebihan bayaran",IF(AND(ISNUMBER(J434),J434&lt;TODAY(),H434&gt;0),"Bayaran lewat","OK"))))))</f>
        <v/>
      </c>
    </row>
    <row r="435" spans="7:12" ht="30" customHeight="1">
      <c r="G435" s="16">
        <f>IF(OR(A435="",C435=""),"",SUMIF(BayaranTable[ID item],A435,BayaranTable[Amaun]))</f>
        <v/>
      </c>
      <c r="H435" s="16">
        <f>IF(OR(C435="",NOT(ISNUMBER(F435))),"",F435-N(G435))</f>
        <v/>
      </c>
      <c r="I435" s="16">
        <f>IF(OR(C435="",NOT(ISNUMBER(E435)),NOT(ISNUMBER(F435))),"",F435-E435)</f>
        <v/>
      </c>
      <c r="L435" s="9">
        <f>IF(C435="","",IF(OR(A435="",COUNTIF(BajetTable[ID item],A435)&lt;&gt;1),"Semak ID item",IF(OR(AND(E435&lt;&gt;"",NOT(ISNUMBER(E435))),AND(F435&lt;&gt;"",NOT(ISNUMBER(F435)))),"Semak amaun",IF(F435="","Isi kos disahkan",IF(G435&gt;F435,"Semak lebihan bayaran",IF(AND(ISNUMBER(J435),J435&lt;TODAY(),H435&gt;0),"Bayaran lewat","OK"))))))</f>
        <v/>
      </c>
    </row>
    <row r="436" spans="7:12" ht="30" customHeight="1">
      <c r="G436" s="16">
        <f>IF(OR(A436="",C436=""),"",SUMIF(BayaranTable[ID item],A436,BayaranTable[Amaun]))</f>
        <v/>
      </c>
      <c r="H436" s="16">
        <f>IF(OR(C436="",NOT(ISNUMBER(F436))),"",F436-N(G436))</f>
        <v/>
      </c>
      <c r="I436" s="16">
        <f>IF(OR(C436="",NOT(ISNUMBER(E436)),NOT(ISNUMBER(F436))),"",F436-E436)</f>
        <v/>
      </c>
      <c r="L436" s="9">
        <f>IF(C436="","",IF(OR(A436="",COUNTIF(BajetTable[ID item],A436)&lt;&gt;1),"Semak ID item",IF(OR(AND(E436&lt;&gt;"",NOT(ISNUMBER(E436))),AND(F436&lt;&gt;"",NOT(ISNUMBER(F436)))),"Semak amaun",IF(F436="","Isi kos disahkan",IF(G436&gt;F436,"Semak lebihan bayaran",IF(AND(ISNUMBER(J436),J436&lt;TODAY(),H436&gt;0),"Bayaran lewat","OK"))))))</f>
        <v/>
      </c>
    </row>
    <row r="437" spans="7:12" ht="30" customHeight="1">
      <c r="G437" s="16">
        <f>IF(OR(A437="",C437=""),"",SUMIF(BayaranTable[ID item],A437,BayaranTable[Amaun]))</f>
        <v/>
      </c>
      <c r="H437" s="16">
        <f>IF(OR(C437="",NOT(ISNUMBER(F437))),"",F437-N(G437))</f>
        <v/>
      </c>
      <c r="I437" s="16">
        <f>IF(OR(C437="",NOT(ISNUMBER(E437)),NOT(ISNUMBER(F437))),"",F437-E437)</f>
        <v/>
      </c>
      <c r="L437" s="9">
        <f>IF(C437="","",IF(OR(A437="",COUNTIF(BajetTable[ID item],A437)&lt;&gt;1),"Semak ID item",IF(OR(AND(E437&lt;&gt;"",NOT(ISNUMBER(E437))),AND(F437&lt;&gt;"",NOT(ISNUMBER(F437)))),"Semak amaun",IF(F437="","Isi kos disahkan",IF(G437&gt;F437,"Semak lebihan bayaran",IF(AND(ISNUMBER(J437),J437&lt;TODAY(),H437&gt;0),"Bayaran lewat","OK"))))))</f>
        <v/>
      </c>
    </row>
    <row r="438" spans="7:12" ht="30" customHeight="1">
      <c r="G438" s="16">
        <f>IF(OR(A438="",C438=""),"",SUMIF(BayaranTable[ID item],A438,BayaranTable[Amaun]))</f>
        <v/>
      </c>
      <c r="H438" s="16">
        <f>IF(OR(C438="",NOT(ISNUMBER(F438))),"",F438-N(G438))</f>
        <v/>
      </c>
      <c r="I438" s="16">
        <f>IF(OR(C438="",NOT(ISNUMBER(E438)),NOT(ISNUMBER(F438))),"",F438-E438)</f>
        <v/>
      </c>
      <c r="L438" s="9">
        <f>IF(C438="","",IF(OR(A438="",COUNTIF(BajetTable[ID item],A438)&lt;&gt;1),"Semak ID item",IF(OR(AND(E438&lt;&gt;"",NOT(ISNUMBER(E438))),AND(F438&lt;&gt;"",NOT(ISNUMBER(F438)))),"Semak amaun",IF(F438="","Isi kos disahkan",IF(G438&gt;F438,"Semak lebihan bayaran",IF(AND(ISNUMBER(J438),J438&lt;TODAY(),H438&gt;0),"Bayaran lewat","OK"))))))</f>
        <v/>
      </c>
    </row>
    <row r="439" spans="7:12" ht="30" customHeight="1">
      <c r="G439" s="16">
        <f>IF(OR(A439="",C439=""),"",SUMIF(BayaranTable[ID item],A439,BayaranTable[Amaun]))</f>
        <v/>
      </c>
      <c r="H439" s="16">
        <f>IF(OR(C439="",NOT(ISNUMBER(F439))),"",F439-N(G439))</f>
        <v/>
      </c>
      <c r="I439" s="16">
        <f>IF(OR(C439="",NOT(ISNUMBER(E439)),NOT(ISNUMBER(F439))),"",F439-E439)</f>
        <v/>
      </c>
      <c r="L439" s="9">
        <f>IF(C439="","",IF(OR(A439="",COUNTIF(BajetTable[ID item],A439)&lt;&gt;1),"Semak ID item",IF(OR(AND(E439&lt;&gt;"",NOT(ISNUMBER(E439))),AND(F439&lt;&gt;"",NOT(ISNUMBER(F439)))),"Semak amaun",IF(F439="","Isi kos disahkan",IF(G439&gt;F439,"Semak lebihan bayaran",IF(AND(ISNUMBER(J439),J439&lt;TODAY(),H439&gt;0),"Bayaran lewat","OK"))))))</f>
        <v/>
      </c>
    </row>
    <row r="440" spans="7:12" ht="30" customHeight="1">
      <c r="G440" s="16">
        <f>IF(OR(A440="",C440=""),"",SUMIF(BayaranTable[ID item],A440,BayaranTable[Amaun]))</f>
        <v/>
      </c>
      <c r="H440" s="16">
        <f>IF(OR(C440="",NOT(ISNUMBER(F440))),"",F440-N(G440))</f>
        <v/>
      </c>
      <c r="I440" s="16">
        <f>IF(OR(C440="",NOT(ISNUMBER(E440)),NOT(ISNUMBER(F440))),"",F440-E440)</f>
        <v/>
      </c>
      <c r="L440" s="9">
        <f>IF(C440="","",IF(OR(A440="",COUNTIF(BajetTable[ID item],A440)&lt;&gt;1),"Semak ID item",IF(OR(AND(E440&lt;&gt;"",NOT(ISNUMBER(E440))),AND(F440&lt;&gt;"",NOT(ISNUMBER(F440)))),"Semak amaun",IF(F440="","Isi kos disahkan",IF(G440&gt;F440,"Semak lebihan bayaran",IF(AND(ISNUMBER(J440),J440&lt;TODAY(),H440&gt;0),"Bayaran lewat","OK"))))))</f>
        <v/>
      </c>
    </row>
    <row r="441" spans="7:12" ht="30" customHeight="1">
      <c r="G441" s="16">
        <f>IF(OR(A441="",C441=""),"",SUMIF(BayaranTable[ID item],A441,BayaranTable[Amaun]))</f>
        <v/>
      </c>
      <c r="H441" s="16">
        <f>IF(OR(C441="",NOT(ISNUMBER(F441))),"",F441-N(G441))</f>
        <v/>
      </c>
      <c r="I441" s="16">
        <f>IF(OR(C441="",NOT(ISNUMBER(E441)),NOT(ISNUMBER(F441))),"",F441-E441)</f>
        <v/>
      </c>
      <c r="L441" s="9">
        <f>IF(C441="","",IF(OR(A441="",COUNTIF(BajetTable[ID item],A441)&lt;&gt;1),"Semak ID item",IF(OR(AND(E441&lt;&gt;"",NOT(ISNUMBER(E441))),AND(F441&lt;&gt;"",NOT(ISNUMBER(F441)))),"Semak amaun",IF(F441="","Isi kos disahkan",IF(G441&gt;F441,"Semak lebihan bayaran",IF(AND(ISNUMBER(J441),J441&lt;TODAY(),H441&gt;0),"Bayaran lewat","OK"))))))</f>
        <v/>
      </c>
    </row>
    <row r="442" spans="7:12" ht="30" customHeight="1">
      <c r="G442" s="16">
        <f>IF(OR(A442="",C442=""),"",SUMIF(BayaranTable[ID item],A442,BayaranTable[Amaun]))</f>
        <v/>
      </c>
      <c r="H442" s="16">
        <f>IF(OR(C442="",NOT(ISNUMBER(F442))),"",F442-N(G442))</f>
        <v/>
      </c>
      <c r="I442" s="16">
        <f>IF(OR(C442="",NOT(ISNUMBER(E442)),NOT(ISNUMBER(F442))),"",F442-E442)</f>
        <v/>
      </c>
      <c r="L442" s="9">
        <f>IF(C442="","",IF(OR(A442="",COUNTIF(BajetTable[ID item],A442)&lt;&gt;1),"Semak ID item",IF(OR(AND(E442&lt;&gt;"",NOT(ISNUMBER(E442))),AND(F442&lt;&gt;"",NOT(ISNUMBER(F442)))),"Semak amaun",IF(F442="","Isi kos disahkan",IF(G442&gt;F442,"Semak lebihan bayaran",IF(AND(ISNUMBER(J442),J442&lt;TODAY(),H442&gt;0),"Bayaran lewat","OK"))))))</f>
        <v/>
      </c>
    </row>
    <row r="443" spans="7:12" ht="30" customHeight="1">
      <c r="G443" s="16">
        <f>IF(OR(A443="",C443=""),"",SUMIF(BayaranTable[ID item],A443,BayaranTable[Amaun]))</f>
        <v/>
      </c>
      <c r="H443" s="16">
        <f>IF(OR(C443="",NOT(ISNUMBER(F443))),"",F443-N(G443))</f>
        <v/>
      </c>
      <c r="I443" s="16">
        <f>IF(OR(C443="",NOT(ISNUMBER(E443)),NOT(ISNUMBER(F443))),"",F443-E443)</f>
        <v/>
      </c>
      <c r="L443" s="9">
        <f>IF(C443="","",IF(OR(A443="",COUNTIF(BajetTable[ID item],A443)&lt;&gt;1),"Semak ID item",IF(OR(AND(E443&lt;&gt;"",NOT(ISNUMBER(E443))),AND(F443&lt;&gt;"",NOT(ISNUMBER(F443)))),"Semak amaun",IF(F443="","Isi kos disahkan",IF(G443&gt;F443,"Semak lebihan bayaran",IF(AND(ISNUMBER(J443),J443&lt;TODAY(),H443&gt;0),"Bayaran lewat","OK"))))))</f>
        <v/>
      </c>
    </row>
    <row r="444" spans="7:12" ht="30" customHeight="1">
      <c r="G444" s="16">
        <f>IF(OR(A444="",C444=""),"",SUMIF(BayaranTable[ID item],A444,BayaranTable[Amaun]))</f>
        <v/>
      </c>
      <c r="H444" s="16">
        <f>IF(OR(C444="",NOT(ISNUMBER(F444))),"",F444-N(G444))</f>
        <v/>
      </c>
      <c r="I444" s="16">
        <f>IF(OR(C444="",NOT(ISNUMBER(E444)),NOT(ISNUMBER(F444))),"",F444-E444)</f>
        <v/>
      </c>
      <c r="L444" s="9">
        <f>IF(C444="","",IF(OR(A444="",COUNTIF(BajetTable[ID item],A444)&lt;&gt;1),"Semak ID item",IF(OR(AND(E444&lt;&gt;"",NOT(ISNUMBER(E444))),AND(F444&lt;&gt;"",NOT(ISNUMBER(F444)))),"Semak amaun",IF(F444="","Isi kos disahkan",IF(G444&gt;F444,"Semak lebihan bayaran",IF(AND(ISNUMBER(J444),J444&lt;TODAY(),H444&gt;0),"Bayaran lewat","OK"))))))</f>
        <v/>
      </c>
    </row>
    <row r="445" spans="7:12" ht="30" customHeight="1">
      <c r="G445" s="16">
        <f>IF(OR(A445="",C445=""),"",SUMIF(BayaranTable[ID item],A445,BayaranTable[Amaun]))</f>
        <v/>
      </c>
      <c r="H445" s="16">
        <f>IF(OR(C445="",NOT(ISNUMBER(F445))),"",F445-N(G445))</f>
        <v/>
      </c>
      <c r="I445" s="16">
        <f>IF(OR(C445="",NOT(ISNUMBER(E445)),NOT(ISNUMBER(F445))),"",F445-E445)</f>
        <v/>
      </c>
      <c r="L445" s="9">
        <f>IF(C445="","",IF(OR(A445="",COUNTIF(BajetTable[ID item],A445)&lt;&gt;1),"Semak ID item",IF(OR(AND(E445&lt;&gt;"",NOT(ISNUMBER(E445))),AND(F445&lt;&gt;"",NOT(ISNUMBER(F445)))),"Semak amaun",IF(F445="","Isi kos disahkan",IF(G445&gt;F445,"Semak lebihan bayaran",IF(AND(ISNUMBER(J445),J445&lt;TODAY(),H445&gt;0),"Bayaran lewat","OK"))))))</f>
        <v/>
      </c>
    </row>
    <row r="446" spans="7:12" ht="30" customHeight="1">
      <c r="G446" s="16">
        <f>IF(OR(A446="",C446=""),"",SUMIF(BayaranTable[ID item],A446,BayaranTable[Amaun]))</f>
        <v/>
      </c>
      <c r="H446" s="16">
        <f>IF(OR(C446="",NOT(ISNUMBER(F446))),"",F446-N(G446))</f>
        <v/>
      </c>
      <c r="I446" s="16">
        <f>IF(OR(C446="",NOT(ISNUMBER(E446)),NOT(ISNUMBER(F446))),"",F446-E446)</f>
        <v/>
      </c>
      <c r="L446" s="9">
        <f>IF(C446="","",IF(OR(A446="",COUNTIF(BajetTable[ID item],A446)&lt;&gt;1),"Semak ID item",IF(OR(AND(E446&lt;&gt;"",NOT(ISNUMBER(E446))),AND(F446&lt;&gt;"",NOT(ISNUMBER(F446)))),"Semak amaun",IF(F446="","Isi kos disahkan",IF(G446&gt;F446,"Semak lebihan bayaran",IF(AND(ISNUMBER(J446),J446&lt;TODAY(),H446&gt;0),"Bayaran lewat","OK"))))))</f>
        <v/>
      </c>
    </row>
    <row r="447" spans="7:12" ht="30" customHeight="1">
      <c r="G447" s="16">
        <f>IF(OR(A447="",C447=""),"",SUMIF(BayaranTable[ID item],A447,BayaranTable[Amaun]))</f>
        <v/>
      </c>
      <c r="H447" s="16">
        <f>IF(OR(C447="",NOT(ISNUMBER(F447))),"",F447-N(G447))</f>
        <v/>
      </c>
      <c r="I447" s="16">
        <f>IF(OR(C447="",NOT(ISNUMBER(E447)),NOT(ISNUMBER(F447))),"",F447-E447)</f>
        <v/>
      </c>
      <c r="L447" s="9">
        <f>IF(C447="","",IF(OR(A447="",COUNTIF(BajetTable[ID item],A447)&lt;&gt;1),"Semak ID item",IF(OR(AND(E447&lt;&gt;"",NOT(ISNUMBER(E447))),AND(F447&lt;&gt;"",NOT(ISNUMBER(F447)))),"Semak amaun",IF(F447="","Isi kos disahkan",IF(G447&gt;F447,"Semak lebihan bayaran",IF(AND(ISNUMBER(J447),J447&lt;TODAY(),H447&gt;0),"Bayaran lewat","OK"))))))</f>
        <v/>
      </c>
    </row>
    <row r="448" spans="7:12" ht="30" customHeight="1">
      <c r="G448" s="16">
        <f>IF(OR(A448="",C448=""),"",SUMIF(BayaranTable[ID item],A448,BayaranTable[Amaun]))</f>
        <v/>
      </c>
      <c r="H448" s="16">
        <f>IF(OR(C448="",NOT(ISNUMBER(F448))),"",F448-N(G448))</f>
        <v/>
      </c>
      <c r="I448" s="16">
        <f>IF(OR(C448="",NOT(ISNUMBER(E448)),NOT(ISNUMBER(F448))),"",F448-E448)</f>
        <v/>
      </c>
      <c r="L448" s="9">
        <f>IF(C448="","",IF(OR(A448="",COUNTIF(BajetTable[ID item],A448)&lt;&gt;1),"Semak ID item",IF(OR(AND(E448&lt;&gt;"",NOT(ISNUMBER(E448))),AND(F448&lt;&gt;"",NOT(ISNUMBER(F448)))),"Semak amaun",IF(F448="","Isi kos disahkan",IF(G448&gt;F448,"Semak lebihan bayaran",IF(AND(ISNUMBER(J448),J448&lt;TODAY(),H448&gt;0),"Bayaran lewat","OK"))))))</f>
        <v/>
      </c>
    </row>
    <row r="449" spans="7:12" ht="30" customHeight="1">
      <c r="G449" s="16">
        <f>IF(OR(A449="",C449=""),"",SUMIF(BayaranTable[ID item],A449,BayaranTable[Amaun]))</f>
        <v/>
      </c>
      <c r="H449" s="16">
        <f>IF(OR(C449="",NOT(ISNUMBER(F449))),"",F449-N(G449))</f>
        <v/>
      </c>
      <c r="I449" s="16">
        <f>IF(OR(C449="",NOT(ISNUMBER(E449)),NOT(ISNUMBER(F449))),"",F449-E449)</f>
        <v/>
      </c>
      <c r="L449" s="9">
        <f>IF(C449="","",IF(OR(A449="",COUNTIF(BajetTable[ID item],A449)&lt;&gt;1),"Semak ID item",IF(OR(AND(E449&lt;&gt;"",NOT(ISNUMBER(E449))),AND(F449&lt;&gt;"",NOT(ISNUMBER(F449)))),"Semak amaun",IF(F449="","Isi kos disahkan",IF(G449&gt;F449,"Semak lebihan bayaran",IF(AND(ISNUMBER(J449),J449&lt;TODAY(),H449&gt;0),"Bayaran lewat","OK"))))))</f>
        <v/>
      </c>
    </row>
    <row r="450" spans="7:12" ht="30" customHeight="1">
      <c r="G450" s="16">
        <f>IF(OR(A450="",C450=""),"",SUMIF(BayaranTable[ID item],A450,BayaranTable[Amaun]))</f>
        <v/>
      </c>
      <c r="H450" s="16">
        <f>IF(OR(C450="",NOT(ISNUMBER(F450))),"",F450-N(G450))</f>
        <v/>
      </c>
      <c r="I450" s="16">
        <f>IF(OR(C450="",NOT(ISNUMBER(E450)),NOT(ISNUMBER(F450))),"",F450-E450)</f>
        <v/>
      </c>
      <c r="L450" s="9">
        <f>IF(C450="","",IF(OR(A450="",COUNTIF(BajetTable[ID item],A450)&lt;&gt;1),"Semak ID item",IF(OR(AND(E450&lt;&gt;"",NOT(ISNUMBER(E450))),AND(F450&lt;&gt;"",NOT(ISNUMBER(F450)))),"Semak amaun",IF(F450="","Isi kos disahkan",IF(G450&gt;F450,"Semak lebihan bayaran",IF(AND(ISNUMBER(J450),J450&lt;TODAY(),H450&gt;0),"Bayaran lewat","OK"))))))</f>
        <v/>
      </c>
    </row>
    <row r="451" spans="7:12" ht="30" customHeight="1">
      <c r="G451" s="16">
        <f>IF(OR(A451="",C451=""),"",SUMIF(BayaranTable[ID item],A451,BayaranTable[Amaun]))</f>
        <v/>
      </c>
      <c r="H451" s="16">
        <f>IF(OR(C451="",NOT(ISNUMBER(F451))),"",F451-N(G451))</f>
        <v/>
      </c>
      <c r="I451" s="16">
        <f>IF(OR(C451="",NOT(ISNUMBER(E451)),NOT(ISNUMBER(F451))),"",F451-E451)</f>
        <v/>
      </c>
      <c r="L451" s="9">
        <f>IF(C451="","",IF(OR(A451="",COUNTIF(BajetTable[ID item],A451)&lt;&gt;1),"Semak ID item",IF(OR(AND(E451&lt;&gt;"",NOT(ISNUMBER(E451))),AND(F451&lt;&gt;"",NOT(ISNUMBER(F451)))),"Semak amaun",IF(F451="","Isi kos disahkan",IF(G451&gt;F451,"Semak lebihan bayaran",IF(AND(ISNUMBER(J451),J451&lt;TODAY(),H451&gt;0),"Bayaran lewat","OK"))))))</f>
        <v/>
      </c>
    </row>
    <row r="452" spans="7:12" ht="30" customHeight="1">
      <c r="G452" s="16">
        <f>IF(OR(A452="",C452=""),"",SUMIF(BayaranTable[ID item],A452,BayaranTable[Amaun]))</f>
        <v/>
      </c>
      <c r="H452" s="16">
        <f>IF(OR(C452="",NOT(ISNUMBER(F452))),"",F452-N(G452))</f>
        <v/>
      </c>
      <c r="I452" s="16">
        <f>IF(OR(C452="",NOT(ISNUMBER(E452)),NOT(ISNUMBER(F452))),"",F452-E452)</f>
        <v/>
      </c>
      <c r="L452" s="9">
        <f>IF(C452="","",IF(OR(A452="",COUNTIF(BajetTable[ID item],A452)&lt;&gt;1),"Semak ID item",IF(OR(AND(E452&lt;&gt;"",NOT(ISNUMBER(E452))),AND(F452&lt;&gt;"",NOT(ISNUMBER(F452)))),"Semak amaun",IF(F452="","Isi kos disahkan",IF(G452&gt;F452,"Semak lebihan bayaran",IF(AND(ISNUMBER(J452),J452&lt;TODAY(),H452&gt;0),"Bayaran lewat","OK"))))))</f>
        <v/>
      </c>
    </row>
    <row r="453" spans="7:12" ht="30" customHeight="1">
      <c r="G453" s="16">
        <f>IF(OR(A453="",C453=""),"",SUMIF(BayaranTable[ID item],A453,BayaranTable[Amaun]))</f>
        <v/>
      </c>
      <c r="H453" s="16">
        <f>IF(OR(C453="",NOT(ISNUMBER(F453))),"",F453-N(G453))</f>
        <v/>
      </c>
      <c r="I453" s="16">
        <f>IF(OR(C453="",NOT(ISNUMBER(E453)),NOT(ISNUMBER(F453))),"",F453-E453)</f>
        <v/>
      </c>
      <c r="L453" s="9">
        <f>IF(C453="","",IF(OR(A453="",COUNTIF(BajetTable[ID item],A453)&lt;&gt;1),"Semak ID item",IF(OR(AND(E453&lt;&gt;"",NOT(ISNUMBER(E453))),AND(F453&lt;&gt;"",NOT(ISNUMBER(F453)))),"Semak amaun",IF(F453="","Isi kos disahkan",IF(G453&gt;F453,"Semak lebihan bayaran",IF(AND(ISNUMBER(J453),J453&lt;TODAY(),H453&gt;0),"Bayaran lewat","OK"))))))</f>
        <v/>
      </c>
    </row>
    <row r="454" spans="7:12" ht="30" customHeight="1">
      <c r="G454" s="16">
        <f>IF(OR(A454="",C454=""),"",SUMIF(BayaranTable[ID item],A454,BayaranTable[Amaun]))</f>
        <v/>
      </c>
      <c r="H454" s="16">
        <f>IF(OR(C454="",NOT(ISNUMBER(F454))),"",F454-N(G454))</f>
        <v/>
      </c>
      <c r="I454" s="16">
        <f>IF(OR(C454="",NOT(ISNUMBER(E454)),NOT(ISNUMBER(F454))),"",F454-E454)</f>
        <v/>
      </c>
      <c r="L454" s="9">
        <f>IF(C454="","",IF(OR(A454="",COUNTIF(BajetTable[ID item],A454)&lt;&gt;1),"Semak ID item",IF(OR(AND(E454&lt;&gt;"",NOT(ISNUMBER(E454))),AND(F454&lt;&gt;"",NOT(ISNUMBER(F454)))),"Semak amaun",IF(F454="","Isi kos disahkan",IF(G454&gt;F454,"Semak lebihan bayaran",IF(AND(ISNUMBER(J454),J454&lt;TODAY(),H454&gt;0),"Bayaran lewat","OK"))))))</f>
        <v/>
      </c>
    </row>
    <row r="455" spans="7:12" ht="30" customHeight="1">
      <c r="G455" s="16">
        <f>IF(OR(A455="",C455=""),"",SUMIF(BayaranTable[ID item],A455,BayaranTable[Amaun]))</f>
        <v/>
      </c>
      <c r="H455" s="16">
        <f>IF(OR(C455="",NOT(ISNUMBER(F455))),"",F455-N(G455))</f>
        <v/>
      </c>
      <c r="I455" s="16">
        <f>IF(OR(C455="",NOT(ISNUMBER(E455)),NOT(ISNUMBER(F455))),"",F455-E455)</f>
        <v/>
      </c>
      <c r="L455" s="9">
        <f>IF(C455="","",IF(OR(A455="",COUNTIF(BajetTable[ID item],A455)&lt;&gt;1),"Semak ID item",IF(OR(AND(E455&lt;&gt;"",NOT(ISNUMBER(E455))),AND(F455&lt;&gt;"",NOT(ISNUMBER(F455)))),"Semak amaun",IF(F455="","Isi kos disahkan",IF(G455&gt;F455,"Semak lebihan bayaran",IF(AND(ISNUMBER(J455),J455&lt;TODAY(),H455&gt;0),"Bayaran lewat","OK"))))))</f>
        <v/>
      </c>
    </row>
    <row r="456" spans="7:12" ht="30" customHeight="1">
      <c r="G456" s="16">
        <f>IF(OR(A456="",C456=""),"",SUMIF(BayaranTable[ID item],A456,BayaranTable[Amaun]))</f>
        <v/>
      </c>
      <c r="H456" s="16">
        <f>IF(OR(C456="",NOT(ISNUMBER(F456))),"",F456-N(G456))</f>
        <v/>
      </c>
      <c r="I456" s="16">
        <f>IF(OR(C456="",NOT(ISNUMBER(E456)),NOT(ISNUMBER(F456))),"",F456-E456)</f>
        <v/>
      </c>
      <c r="L456" s="9">
        <f>IF(C456="","",IF(OR(A456="",COUNTIF(BajetTable[ID item],A456)&lt;&gt;1),"Semak ID item",IF(OR(AND(E456&lt;&gt;"",NOT(ISNUMBER(E456))),AND(F456&lt;&gt;"",NOT(ISNUMBER(F456)))),"Semak amaun",IF(F456="","Isi kos disahkan",IF(G456&gt;F456,"Semak lebihan bayaran",IF(AND(ISNUMBER(J456),J456&lt;TODAY(),H456&gt;0),"Bayaran lewat","OK"))))))</f>
        <v/>
      </c>
    </row>
    <row r="457" spans="7:12" ht="30" customHeight="1">
      <c r="G457" s="16">
        <f>IF(OR(A457="",C457=""),"",SUMIF(BayaranTable[ID item],A457,BayaranTable[Amaun]))</f>
        <v/>
      </c>
      <c r="H457" s="16">
        <f>IF(OR(C457="",NOT(ISNUMBER(F457))),"",F457-N(G457))</f>
        <v/>
      </c>
      <c r="I457" s="16">
        <f>IF(OR(C457="",NOT(ISNUMBER(E457)),NOT(ISNUMBER(F457))),"",F457-E457)</f>
        <v/>
      </c>
      <c r="L457" s="9">
        <f>IF(C457="","",IF(OR(A457="",COUNTIF(BajetTable[ID item],A457)&lt;&gt;1),"Semak ID item",IF(OR(AND(E457&lt;&gt;"",NOT(ISNUMBER(E457))),AND(F457&lt;&gt;"",NOT(ISNUMBER(F457)))),"Semak amaun",IF(F457="","Isi kos disahkan",IF(G457&gt;F457,"Semak lebihan bayaran",IF(AND(ISNUMBER(J457),J457&lt;TODAY(),H457&gt;0),"Bayaran lewat","OK"))))))</f>
        <v/>
      </c>
    </row>
    <row r="458" spans="7:12" ht="30" customHeight="1">
      <c r="G458" s="16">
        <f>IF(OR(A458="",C458=""),"",SUMIF(BayaranTable[ID item],A458,BayaranTable[Amaun]))</f>
        <v/>
      </c>
      <c r="H458" s="16">
        <f>IF(OR(C458="",NOT(ISNUMBER(F458))),"",F458-N(G458))</f>
        <v/>
      </c>
      <c r="I458" s="16">
        <f>IF(OR(C458="",NOT(ISNUMBER(E458)),NOT(ISNUMBER(F458))),"",F458-E458)</f>
        <v/>
      </c>
      <c r="L458" s="9">
        <f>IF(C458="","",IF(OR(A458="",COUNTIF(BajetTable[ID item],A458)&lt;&gt;1),"Semak ID item",IF(OR(AND(E458&lt;&gt;"",NOT(ISNUMBER(E458))),AND(F458&lt;&gt;"",NOT(ISNUMBER(F458)))),"Semak amaun",IF(F458="","Isi kos disahkan",IF(G458&gt;F458,"Semak lebihan bayaran",IF(AND(ISNUMBER(J458),J458&lt;TODAY(),H458&gt;0),"Bayaran lewat","OK"))))))</f>
        <v/>
      </c>
    </row>
    <row r="459" spans="7:12" ht="30" customHeight="1">
      <c r="G459" s="16">
        <f>IF(OR(A459="",C459=""),"",SUMIF(BayaranTable[ID item],A459,BayaranTable[Amaun]))</f>
        <v/>
      </c>
      <c r="H459" s="16">
        <f>IF(OR(C459="",NOT(ISNUMBER(F459))),"",F459-N(G459))</f>
        <v/>
      </c>
      <c r="I459" s="16">
        <f>IF(OR(C459="",NOT(ISNUMBER(E459)),NOT(ISNUMBER(F459))),"",F459-E459)</f>
        <v/>
      </c>
      <c r="L459" s="9">
        <f>IF(C459="","",IF(OR(A459="",COUNTIF(BajetTable[ID item],A459)&lt;&gt;1),"Semak ID item",IF(OR(AND(E459&lt;&gt;"",NOT(ISNUMBER(E459))),AND(F459&lt;&gt;"",NOT(ISNUMBER(F459)))),"Semak amaun",IF(F459="","Isi kos disahkan",IF(G459&gt;F459,"Semak lebihan bayaran",IF(AND(ISNUMBER(J459),J459&lt;TODAY(),H459&gt;0),"Bayaran lewat","OK"))))))</f>
        <v/>
      </c>
    </row>
    <row r="460" spans="7:12" ht="30" customHeight="1">
      <c r="G460" s="16">
        <f>IF(OR(A460="",C460=""),"",SUMIF(BayaranTable[ID item],A460,BayaranTable[Amaun]))</f>
        <v/>
      </c>
      <c r="H460" s="16">
        <f>IF(OR(C460="",NOT(ISNUMBER(F460))),"",F460-N(G460))</f>
        <v/>
      </c>
      <c r="I460" s="16">
        <f>IF(OR(C460="",NOT(ISNUMBER(E460)),NOT(ISNUMBER(F460))),"",F460-E460)</f>
        <v/>
      </c>
      <c r="L460" s="9">
        <f>IF(C460="","",IF(OR(A460="",COUNTIF(BajetTable[ID item],A460)&lt;&gt;1),"Semak ID item",IF(OR(AND(E460&lt;&gt;"",NOT(ISNUMBER(E460))),AND(F460&lt;&gt;"",NOT(ISNUMBER(F460)))),"Semak amaun",IF(F460="","Isi kos disahkan",IF(G460&gt;F460,"Semak lebihan bayaran",IF(AND(ISNUMBER(J460),J460&lt;TODAY(),H460&gt;0),"Bayaran lewat","OK"))))))</f>
        <v/>
      </c>
    </row>
    <row r="461" spans="7:12" ht="30" customHeight="1">
      <c r="G461" s="16">
        <f>IF(OR(A461="",C461=""),"",SUMIF(BayaranTable[ID item],A461,BayaranTable[Amaun]))</f>
        <v/>
      </c>
      <c r="H461" s="16">
        <f>IF(OR(C461="",NOT(ISNUMBER(F461))),"",F461-N(G461))</f>
        <v/>
      </c>
      <c r="I461" s="16">
        <f>IF(OR(C461="",NOT(ISNUMBER(E461)),NOT(ISNUMBER(F461))),"",F461-E461)</f>
        <v/>
      </c>
      <c r="L461" s="9">
        <f>IF(C461="","",IF(OR(A461="",COUNTIF(BajetTable[ID item],A461)&lt;&gt;1),"Semak ID item",IF(OR(AND(E461&lt;&gt;"",NOT(ISNUMBER(E461))),AND(F461&lt;&gt;"",NOT(ISNUMBER(F461)))),"Semak amaun",IF(F461="","Isi kos disahkan",IF(G461&gt;F461,"Semak lebihan bayaran",IF(AND(ISNUMBER(J461),J461&lt;TODAY(),H461&gt;0),"Bayaran lewat","OK"))))))</f>
        <v/>
      </c>
    </row>
    <row r="462" spans="7:12" ht="30" customHeight="1">
      <c r="G462" s="16">
        <f>IF(OR(A462="",C462=""),"",SUMIF(BayaranTable[ID item],A462,BayaranTable[Amaun]))</f>
        <v/>
      </c>
      <c r="H462" s="16">
        <f>IF(OR(C462="",NOT(ISNUMBER(F462))),"",F462-N(G462))</f>
        <v/>
      </c>
      <c r="I462" s="16">
        <f>IF(OR(C462="",NOT(ISNUMBER(E462)),NOT(ISNUMBER(F462))),"",F462-E462)</f>
        <v/>
      </c>
      <c r="L462" s="9">
        <f>IF(C462="","",IF(OR(A462="",COUNTIF(BajetTable[ID item],A462)&lt;&gt;1),"Semak ID item",IF(OR(AND(E462&lt;&gt;"",NOT(ISNUMBER(E462))),AND(F462&lt;&gt;"",NOT(ISNUMBER(F462)))),"Semak amaun",IF(F462="","Isi kos disahkan",IF(G462&gt;F462,"Semak lebihan bayaran",IF(AND(ISNUMBER(J462),J462&lt;TODAY(),H462&gt;0),"Bayaran lewat","OK"))))))</f>
        <v/>
      </c>
    </row>
    <row r="463" spans="7:12" ht="30" customHeight="1">
      <c r="G463" s="16">
        <f>IF(OR(A463="",C463=""),"",SUMIF(BayaranTable[ID item],A463,BayaranTable[Amaun]))</f>
        <v/>
      </c>
      <c r="H463" s="16">
        <f>IF(OR(C463="",NOT(ISNUMBER(F463))),"",F463-N(G463))</f>
        <v/>
      </c>
      <c r="I463" s="16">
        <f>IF(OR(C463="",NOT(ISNUMBER(E463)),NOT(ISNUMBER(F463))),"",F463-E463)</f>
        <v/>
      </c>
      <c r="L463" s="9">
        <f>IF(C463="","",IF(OR(A463="",COUNTIF(BajetTable[ID item],A463)&lt;&gt;1),"Semak ID item",IF(OR(AND(E463&lt;&gt;"",NOT(ISNUMBER(E463))),AND(F463&lt;&gt;"",NOT(ISNUMBER(F463)))),"Semak amaun",IF(F463="","Isi kos disahkan",IF(G463&gt;F463,"Semak lebihan bayaran",IF(AND(ISNUMBER(J463),J463&lt;TODAY(),H463&gt;0),"Bayaran lewat","OK"))))))</f>
        <v/>
      </c>
    </row>
    <row r="464" spans="7:12" ht="30" customHeight="1">
      <c r="G464" s="16">
        <f>IF(OR(A464="",C464=""),"",SUMIF(BayaranTable[ID item],A464,BayaranTable[Amaun]))</f>
        <v/>
      </c>
      <c r="H464" s="16">
        <f>IF(OR(C464="",NOT(ISNUMBER(F464))),"",F464-N(G464))</f>
        <v/>
      </c>
      <c r="I464" s="16">
        <f>IF(OR(C464="",NOT(ISNUMBER(E464)),NOT(ISNUMBER(F464))),"",F464-E464)</f>
        <v/>
      </c>
      <c r="L464" s="9">
        <f>IF(C464="","",IF(OR(A464="",COUNTIF(BajetTable[ID item],A464)&lt;&gt;1),"Semak ID item",IF(OR(AND(E464&lt;&gt;"",NOT(ISNUMBER(E464))),AND(F464&lt;&gt;"",NOT(ISNUMBER(F464)))),"Semak amaun",IF(F464="","Isi kos disahkan",IF(G464&gt;F464,"Semak lebihan bayaran",IF(AND(ISNUMBER(J464),J464&lt;TODAY(),H464&gt;0),"Bayaran lewat","OK"))))))</f>
        <v/>
      </c>
    </row>
    <row r="465" spans="7:12" ht="30" customHeight="1">
      <c r="G465" s="16">
        <f>IF(OR(A465="",C465=""),"",SUMIF(BayaranTable[ID item],A465,BayaranTable[Amaun]))</f>
        <v/>
      </c>
      <c r="H465" s="16">
        <f>IF(OR(C465="",NOT(ISNUMBER(F465))),"",F465-N(G465))</f>
        <v/>
      </c>
      <c r="I465" s="16">
        <f>IF(OR(C465="",NOT(ISNUMBER(E465)),NOT(ISNUMBER(F465))),"",F465-E465)</f>
        <v/>
      </c>
      <c r="L465" s="9">
        <f>IF(C465="","",IF(OR(A465="",COUNTIF(BajetTable[ID item],A465)&lt;&gt;1),"Semak ID item",IF(OR(AND(E465&lt;&gt;"",NOT(ISNUMBER(E465))),AND(F465&lt;&gt;"",NOT(ISNUMBER(F465)))),"Semak amaun",IF(F465="","Isi kos disahkan",IF(G465&gt;F465,"Semak lebihan bayaran",IF(AND(ISNUMBER(J465),J465&lt;TODAY(),H465&gt;0),"Bayaran lewat","OK"))))))</f>
        <v/>
      </c>
    </row>
    <row r="466" spans="7:12" ht="30" customHeight="1">
      <c r="G466" s="16">
        <f>IF(OR(A466="",C466=""),"",SUMIF(BayaranTable[ID item],A466,BayaranTable[Amaun]))</f>
        <v/>
      </c>
      <c r="H466" s="16">
        <f>IF(OR(C466="",NOT(ISNUMBER(F466))),"",F466-N(G466))</f>
        <v/>
      </c>
      <c r="I466" s="16">
        <f>IF(OR(C466="",NOT(ISNUMBER(E466)),NOT(ISNUMBER(F466))),"",F466-E466)</f>
        <v/>
      </c>
      <c r="L466" s="9">
        <f>IF(C466="","",IF(OR(A466="",COUNTIF(BajetTable[ID item],A466)&lt;&gt;1),"Semak ID item",IF(OR(AND(E466&lt;&gt;"",NOT(ISNUMBER(E466))),AND(F466&lt;&gt;"",NOT(ISNUMBER(F466)))),"Semak amaun",IF(F466="","Isi kos disahkan",IF(G466&gt;F466,"Semak lebihan bayaran",IF(AND(ISNUMBER(J466),J466&lt;TODAY(),H466&gt;0),"Bayaran lewat","OK"))))))</f>
        <v/>
      </c>
    </row>
    <row r="467" spans="7:12" ht="30" customHeight="1">
      <c r="G467" s="16">
        <f>IF(OR(A467="",C467=""),"",SUMIF(BayaranTable[ID item],A467,BayaranTable[Amaun]))</f>
        <v/>
      </c>
      <c r="H467" s="16">
        <f>IF(OR(C467="",NOT(ISNUMBER(F467))),"",F467-N(G467))</f>
        <v/>
      </c>
      <c r="I467" s="16">
        <f>IF(OR(C467="",NOT(ISNUMBER(E467)),NOT(ISNUMBER(F467))),"",F467-E467)</f>
        <v/>
      </c>
      <c r="L467" s="9">
        <f>IF(C467="","",IF(OR(A467="",COUNTIF(BajetTable[ID item],A467)&lt;&gt;1),"Semak ID item",IF(OR(AND(E467&lt;&gt;"",NOT(ISNUMBER(E467))),AND(F467&lt;&gt;"",NOT(ISNUMBER(F467)))),"Semak amaun",IF(F467="","Isi kos disahkan",IF(G467&gt;F467,"Semak lebihan bayaran",IF(AND(ISNUMBER(J467),J467&lt;TODAY(),H467&gt;0),"Bayaran lewat","OK"))))))</f>
        <v/>
      </c>
    </row>
    <row r="468" spans="7:12" ht="30" customHeight="1">
      <c r="G468" s="16">
        <f>IF(OR(A468="",C468=""),"",SUMIF(BayaranTable[ID item],A468,BayaranTable[Amaun]))</f>
        <v/>
      </c>
      <c r="H468" s="16">
        <f>IF(OR(C468="",NOT(ISNUMBER(F468))),"",F468-N(G468))</f>
        <v/>
      </c>
      <c r="I468" s="16">
        <f>IF(OR(C468="",NOT(ISNUMBER(E468)),NOT(ISNUMBER(F468))),"",F468-E468)</f>
        <v/>
      </c>
      <c r="L468" s="9">
        <f>IF(C468="","",IF(OR(A468="",COUNTIF(BajetTable[ID item],A468)&lt;&gt;1),"Semak ID item",IF(OR(AND(E468&lt;&gt;"",NOT(ISNUMBER(E468))),AND(F468&lt;&gt;"",NOT(ISNUMBER(F468)))),"Semak amaun",IF(F468="","Isi kos disahkan",IF(G468&gt;F468,"Semak lebihan bayaran",IF(AND(ISNUMBER(J468),J468&lt;TODAY(),H468&gt;0),"Bayaran lewat","OK"))))))</f>
        <v/>
      </c>
    </row>
    <row r="469" spans="7:12" ht="30" customHeight="1">
      <c r="G469" s="16">
        <f>IF(OR(A469="",C469=""),"",SUMIF(BayaranTable[ID item],A469,BayaranTable[Amaun]))</f>
        <v/>
      </c>
      <c r="H469" s="16">
        <f>IF(OR(C469="",NOT(ISNUMBER(F469))),"",F469-N(G469))</f>
        <v/>
      </c>
      <c r="I469" s="16">
        <f>IF(OR(C469="",NOT(ISNUMBER(E469)),NOT(ISNUMBER(F469))),"",F469-E469)</f>
        <v/>
      </c>
      <c r="L469" s="9">
        <f>IF(C469="","",IF(OR(A469="",COUNTIF(BajetTable[ID item],A469)&lt;&gt;1),"Semak ID item",IF(OR(AND(E469&lt;&gt;"",NOT(ISNUMBER(E469))),AND(F469&lt;&gt;"",NOT(ISNUMBER(F469)))),"Semak amaun",IF(F469="","Isi kos disahkan",IF(G469&gt;F469,"Semak lebihan bayaran",IF(AND(ISNUMBER(J469),J469&lt;TODAY(),H469&gt;0),"Bayaran lewat","OK"))))))</f>
        <v/>
      </c>
    </row>
    <row r="470" spans="7:12" ht="30" customHeight="1">
      <c r="G470" s="16">
        <f>IF(OR(A470="",C470=""),"",SUMIF(BayaranTable[ID item],A470,BayaranTable[Amaun]))</f>
        <v/>
      </c>
      <c r="H470" s="16">
        <f>IF(OR(C470="",NOT(ISNUMBER(F470))),"",F470-N(G470))</f>
        <v/>
      </c>
      <c r="I470" s="16">
        <f>IF(OR(C470="",NOT(ISNUMBER(E470)),NOT(ISNUMBER(F470))),"",F470-E470)</f>
        <v/>
      </c>
      <c r="L470" s="9">
        <f>IF(C470="","",IF(OR(A470="",COUNTIF(BajetTable[ID item],A470)&lt;&gt;1),"Semak ID item",IF(OR(AND(E470&lt;&gt;"",NOT(ISNUMBER(E470))),AND(F470&lt;&gt;"",NOT(ISNUMBER(F470)))),"Semak amaun",IF(F470="","Isi kos disahkan",IF(G470&gt;F470,"Semak lebihan bayaran",IF(AND(ISNUMBER(J470),J470&lt;TODAY(),H470&gt;0),"Bayaran lewat","OK"))))))</f>
        <v/>
      </c>
    </row>
    <row r="471" spans="7:12" ht="30" customHeight="1">
      <c r="G471" s="16">
        <f>IF(OR(A471="",C471=""),"",SUMIF(BayaranTable[ID item],A471,BayaranTable[Amaun]))</f>
        <v/>
      </c>
      <c r="H471" s="16">
        <f>IF(OR(C471="",NOT(ISNUMBER(F471))),"",F471-N(G471))</f>
        <v/>
      </c>
      <c r="I471" s="16">
        <f>IF(OR(C471="",NOT(ISNUMBER(E471)),NOT(ISNUMBER(F471))),"",F471-E471)</f>
        <v/>
      </c>
      <c r="L471" s="9">
        <f>IF(C471="","",IF(OR(A471="",COUNTIF(BajetTable[ID item],A471)&lt;&gt;1),"Semak ID item",IF(OR(AND(E471&lt;&gt;"",NOT(ISNUMBER(E471))),AND(F471&lt;&gt;"",NOT(ISNUMBER(F471)))),"Semak amaun",IF(F471="","Isi kos disahkan",IF(G471&gt;F471,"Semak lebihan bayaran",IF(AND(ISNUMBER(J471),J471&lt;TODAY(),H471&gt;0),"Bayaran lewat","OK"))))))</f>
        <v/>
      </c>
    </row>
    <row r="472" spans="7:12" ht="30" customHeight="1">
      <c r="G472" s="16">
        <f>IF(OR(A472="",C472=""),"",SUMIF(BayaranTable[ID item],A472,BayaranTable[Amaun]))</f>
        <v/>
      </c>
      <c r="H472" s="16">
        <f>IF(OR(C472="",NOT(ISNUMBER(F472))),"",F472-N(G472))</f>
        <v/>
      </c>
      <c r="I472" s="16">
        <f>IF(OR(C472="",NOT(ISNUMBER(E472)),NOT(ISNUMBER(F472))),"",F472-E472)</f>
        <v/>
      </c>
      <c r="L472" s="9">
        <f>IF(C472="","",IF(OR(A472="",COUNTIF(BajetTable[ID item],A472)&lt;&gt;1),"Semak ID item",IF(OR(AND(E472&lt;&gt;"",NOT(ISNUMBER(E472))),AND(F472&lt;&gt;"",NOT(ISNUMBER(F472)))),"Semak amaun",IF(F472="","Isi kos disahkan",IF(G472&gt;F472,"Semak lebihan bayaran",IF(AND(ISNUMBER(J472),J472&lt;TODAY(),H472&gt;0),"Bayaran lewat","OK"))))))</f>
        <v/>
      </c>
    </row>
    <row r="473" spans="7:12" ht="30" customHeight="1">
      <c r="G473" s="16">
        <f>IF(OR(A473="",C473=""),"",SUMIF(BayaranTable[ID item],A473,BayaranTable[Amaun]))</f>
        <v/>
      </c>
      <c r="H473" s="16">
        <f>IF(OR(C473="",NOT(ISNUMBER(F473))),"",F473-N(G473))</f>
        <v/>
      </c>
      <c r="I473" s="16">
        <f>IF(OR(C473="",NOT(ISNUMBER(E473)),NOT(ISNUMBER(F473))),"",F473-E473)</f>
        <v/>
      </c>
      <c r="L473" s="9">
        <f>IF(C473="","",IF(OR(A473="",COUNTIF(BajetTable[ID item],A473)&lt;&gt;1),"Semak ID item",IF(OR(AND(E473&lt;&gt;"",NOT(ISNUMBER(E473))),AND(F473&lt;&gt;"",NOT(ISNUMBER(F473)))),"Semak amaun",IF(F473="","Isi kos disahkan",IF(G473&gt;F473,"Semak lebihan bayaran",IF(AND(ISNUMBER(J473),J473&lt;TODAY(),H473&gt;0),"Bayaran lewat","OK"))))))</f>
        <v/>
      </c>
    </row>
    <row r="474" spans="7:12" ht="30" customHeight="1">
      <c r="G474" s="16">
        <f>IF(OR(A474="",C474=""),"",SUMIF(BayaranTable[ID item],A474,BayaranTable[Amaun]))</f>
        <v/>
      </c>
      <c r="H474" s="16">
        <f>IF(OR(C474="",NOT(ISNUMBER(F474))),"",F474-N(G474))</f>
        <v/>
      </c>
      <c r="I474" s="16">
        <f>IF(OR(C474="",NOT(ISNUMBER(E474)),NOT(ISNUMBER(F474))),"",F474-E474)</f>
        <v/>
      </c>
      <c r="L474" s="9">
        <f>IF(C474="","",IF(OR(A474="",COUNTIF(BajetTable[ID item],A474)&lt;&gt;1),"Semak ID item",IF(OR(AND(E474&lt;&gt;"",NOT(ISNUMBER(E474))),AND(F474&lt;&gt;"",NOT(ISNUMBER(F474)))),"Semak amaun",IF(F474="","Isi kos disahkan",IF(G474&gt;F474,"Semak lebihan bayaran",IF(AND(ISNUMBER(J474),J474&lt;TODAY(),H474&gt;0),"Bayaran lewat","OK"))))))</f>
        <v/>
      </c>
    </row>
    <row r="475" spans="7:12" ht="30" customHeight="1">
      <c r="G475" s="16">
        <f>IF(OR(A475="",C475=""),"",SUMIF(BayaranTable[ID item],A475,BayaranTable[Amaun]))</f>
        <v/>
      </c>
      <c r="H475" s="16">
        <f>IF(OR(C475="",NOT(ISNUMBER(F475))),"",F475-N(G475))</f>
        <v/>
      </c>
      <c r="I475" s="16">
        <f>IF(OR(C475="",NOT(ISNUMBER(E475)),NOT(ISNUMBER(F475))),"",F475-E475)</f>
        <v/>
      </c>
      <c r="L475" s="9">
        <f>IF(C475="","",IF(OR(A475="",COUNTIF(BajetTable[ID item],A475)&lt;&gt;1),"Semak ID item",IF(OR(AND(E475&lt;&gt;"",NOT(ISNUMBER(E475))),AND(F475&lt;&gt;"",NOT(ISNUMBER(F475)))),"Semak amaun",IF(F475="","Isi kos disahkan",IF(G475&gt;F475,"Semak lebihan bayaran",IF(AND(ISNUMBER(J475),J475&lt;TODAY(),H475&gt;0),"Bayaran lewat","OK"))))))</f>
        <v/>
      </c>
    </row>
    <row r="476" spans="7:12" ht="30" customHeight="1">
      <c r="G476" s="16">
        <f>IF(OR(A476="",C476=""),"",SUMIF(BayaranTable[ID item],A476,BayaranTable[Amaun]))</f>
        <v/>
      </c>
      <c r="H476" s="16">
        <f>IF(OR(C476="",NOT(ISNUMBER(F476))),"",F476-N(G476))</f>
        <v/>
      </c>
      <c r="I476" s="16">
        <f>IF(OR(C476="",NOT(ISNUMBER(E476)),NOT(ISNUMBER(F476))),"",F476-E476)</f>
        <v/>
      </c>
      <c r="L476" s="9">
        <f>IF(C476="","",IF(OR(A476="",COUNTIF(BajetTable[ID item],A476)&lt;&gt;1),"Semak ID item",IF(OR(AND(E476&lt;&gt;"",NOT(ISNUMBER(E476))),AND(F476&lt;&gt;"",NOT(ISNUMBER(F476)))),"Semak amaun",IF(F476="","Isi kos disahkan",IF(G476&gt;F476,"Semak lebihan bayaran",IF(AND(ISNUMBER(J476),J476&lt;TODAY(),H476&gt;0),"Bayaran lewat","OK"))))))</f>
        <v/>
      </c>
    </row>
    <row r="477" spans="7:12" ht="30" customHeight="1">
      <c r="G477" s="16">
        <f>IF(OR(A477="",C477=""),"",SUMIF(BayaranTable[ID item],A477,BayaranTable[Amaun]))</f>
        <v/>
      </c>
      <c r="H477" s="16">
        <f>IF(OR(C477="",NOT(ISNUMBER(F477))),"",F477-N(G477))</f>
        <v/>
      </c>
      <c r="I477" s="16">
        <f>IF(OR(C477="",NOT(ISNUMBER(E477)),NOT(ISNUMBER(F477))),"",F477-E477)</f>
        <v/>
      </c>
      <c r="L477" s="9">
        <f>IF(C477="","",IF(OR(A477="",COUNTIF(BajetTable[ID item],A477)&lt;&gt;1),"Semak ID item",IF(OR(AND(E477&lt;&gt;"",NOT(ISNUMBER(E477))),AND(F477&lt;&gt;"",NOT(ISNUMBER(F477)))),"Semak amaun",IF(F477="","Isi kos disahkan",IF(G477&gt;F477,"Semak lebihan bayaran",IF(AND(ISNUMBER(J477),J477&lt;TODAY(),H477&gt;0),"Bayaran lewat","OK"))))))</f>
        <v/>
      </c>
    </row>
    <row r="478" spans="7:12" ht="30" customHeight="1">
      <c r="G478" s="16">
        <f>IF(OR(A478="",C478=""),"",SUMIF(BayaranTable[ID item],A478,BayaranTable[Amaun]))</f>
        <v/>
      </c>
      <c r="H478" s="16">
        <f>IF(OR(C478="",NOT(ISNUMBER(F478))),"",F478-N(G478))</f>
        <v/>
      </c>
      <c r="I478" s="16">
        <f>IF(OR(C478="",NOT(ISNUMBER(E478)),NOT(ISNUMBER(F478))),"",F478-E478)</f>
        <v/>
      </c>
      <c r="L478" s="9">
        <f>IF(C478="","",IF(OR(A478="",COUNTIF(BajetTable[ID item],A478)&lt;&gt;1),"Semak ID item",IF(OR(AND(E478&lt;&gt;"",NOT(ISNUMBER(E478))),AND(F478&lt;&gt;"",NOT(ISNUMBER(F478)))),"Semak amaun",IF(F478="","Isi kos disahkan",IF(G478&gt;F478,"Semak lebihan bayaran",IF(AND(ISNUMBER(J478),J478&lt;TODAY(),H478&gt;0),"Bayaran lewat","OK"))))))</f>
        <v/>
      </c>
    </row>
    <row r="479" spans="7:12" ht="30" customHeight="1">
      <c r="G479" s="16">
        <f>IF(OR(A479="",C479=""),"",SUMIF(BayaranTable[ID item],A479,BayaranTable[Amaun]))</f>
        <v/>
      </c>
      <c r="H479" s="16">
        <f>IF(OR(C479="",NOT(ISNUMBER(F479))),"",F479-N(G479))</f>
        <v/>
      </c>
      <c r="I479" s="16">
        <f>IF(OR(C479="",NOT(ISNUMBER(E479)),NOT(ISNUMBER(F479))),"",F479-E479)</f>
        <v/>
      </c>
      <c r="L479" s="9">
        <f>IF(C479="","",IF(OR(A479="",COUNTIF(BajetTable[ID item],A479)&lt;&gt;1),"Semak ID item",IF(OR(AND(E479&lt;&gt;"",NOT(ISNUMBER(E479))),AND(F479&lt;&gt;"",NOT(ISNUMBER(F479)))),"Semak amaun",IF(F479="","Isi kos disahkan",IF(G479&gt;F479,"Semak lebihan bayaran",IF(AND(ISNUMBER(J479),J479&lt;TODAY(),H479&gt;0),"Bayaran lewat","OK"))))))</f>
        <v/>
      </c>
    </row>
    <row r="480" spans="7:12" ht="30" customHeight="1">
      <c r="G480" s="16">
        <f>IF(OR(A480="",C480=""),"",SUMIF(BayaranTable[ID item],A480,BayaranTable[Amaun]))</f>
        <v/>
      </c>
      <c r="H480" s="16">
        <f>IF(OR(C480="",NOT(ISNUMBER(F480))),"",F480-N(G480))</f>
        <v/>
      </c>
      <c r="I480" s="16">
        <f>IF(OR(C480="",NOT(ISNUMBER(E480)),NOT(ISNUMBER(F480))),"",F480-E480)</f>
        <v/>
      </c>
      <c r="L480" s="9">
        <f>IF(C480="","",IF(OR(A480="",COUNTIF(BajetTable[ID item],A480)&lt;&gt;1),"Semak ID item",IF(OR(AND(E480&lt;&gt;"",NOT(ISNUMBER(E480))),AND(F480&lt;&gt;"",NOT(ISNUMBER(F480)))),"Semak amaun",IF(F480="","Isi kos disahkan",IF(G480&gt;F480,"Semak lebihan bayaran",IF(AND(ISNUMBER(J480),J480&lt;TODAY(),H480&gt;0),"Bayaran lewat","OK"))))))</f>
        <v/>
      </c>
    </row>
    <row r="481" spans="7:12" ht="30" customHeight="1">
      <c r="G481" s="16">
        <f>IF(OR(A481="",C481=""),"",SUMIF(BayaranTable[ID item],A481,BayaranTable[Amaun]))</f>
        <v/>
      </c>
      <c r="H481" s="16">
        <f>IF(OR(C481="",NOT(ISNUMBER(F481))),"",F481-N(G481))</f>
        <v/>
      </c>
      <c r="I481" s="16">
        <f>IF(OR(C481="",NOT(ISNUMBER(E481)),NOT(ISNUMBER(F481))),"",F481-E481)</f>
        <v/>
      </c>
      <c r="L481" s="9">
        <f>IF(C481="","",IF(OR(A481="",COUNTIF(BajetTable[ID item],A481)&lt;&gt;1),"Semak ID item",IF(OR(AND(E481&lt;&gt;"",NOT(ISNUMBER(E481))),AND(F481&lt;&gt;"",NOT(ISNUMBER(F481)))),"Semak amaun",IF(F481="","Isi kos disahkan",IF(G481&gt;F481,"Semak lebihan bayaran",IF(AND(ISNUMBER(J481),J481&lt;TODAY(),H481&gt;0),"Bayaran lewat","OK"))))))</f>
        <v/>
      </c>
    </row>
    <row r="482" spans="7:12" ht="30" customHeight="1">
      <c r="G482" s="16">
        <f>IF(OR(A482="",C482=""),"",SUMIF(BayaranTable[ID item],A482,BayaranTable[Amaun]))</f>
        <v/>
      </c>
      <c r="H482" s="16">
        <f>IF(OR(C482="",NOT(ISNUMBER(F482))),"",F482-N(G482))</f>
        <v/>
      </c>
      <c r="I482" s="16">
        <f>IF(OR(C482="",NOT(ISNUMBER(E482)),NOT(ISNUMBER(F482))),"",F482-E482)</f>
        <v/>
      </c>
      <c r="L482" s="9">
        <f>IF(C482="","",IF(OR(A482="",COUNTIF(BajetTable[ID item],A482)&lt;&gt;1),"Semak ID item",IF(OR(AND(E482&lt;&gt;"",NOT(ISNUMBER(E482))),AND(F482&lt;&gt;"",NOT(ISNUMBER(F482)))),"Semak amaun",IF(F482="","Isi kos disahkan",IF(G482&gt;F482,"Semak lebihan bayaran",IF(AND(ISNUMBER(J482),J482&lt;TODAY(),H482&gt;0),"Bayaran lewat","OK"))))))</f>
        <v/>
      </c>
    </row>
    <row r="483" spans="7:12" ht="30" customHeight="1">
      <c r="G483" s="16">
        <f>IF(OR(A483="",C483=""),"",SUMIF(BayaranTable[ID item],A483,BayaranTable[Amaun]))</f>
        <v/>
      </c>
      <c r="H483" s="16">
        <f>IF(OR(C483="",NOT(ISNUMBER(F483))),"",F483-N(G483))</f>
        <v/>
      </c>
      <c r="I483" s="16">
        <f>IF(OR(C483="",NOT(ISNUMBER(E483)),NOT(ISNUMBER(F483))),"",F483-E483)</f>
        <v/>
      </c>
      <c r="L483" s="9">
        <f>IF(C483="","",IF(OR(A483="",COUNTIF(BajetTable[ID item],A483)&lt;&gt;1),"Semak ID item",IF(OR(AND(E483&lt;&gt;"",NOT(ISNUMBER(E483))),AND(F483&lt;&gt;"",NOT(ISNUMBER(F483)))),"Semak amaun",IF(F483="","Isi kos disahkan",IF(G483&gt;F483,"Semak lebihan bayaran",IF(AND(ISNUMBER(J483),J483&lt;TODAY(),H483&gt;0),"Bayaran lewat","OK"))))))</f>
        <v/>
      </c>
    </row>
    <row r="484" spans="7:12" ht="30" customHeight="1">
      <c r="G484" s="16">
        <f>IF(OR(A484="",C484=""),"",SUMIF(BayaranTable[ID item],A484,BayaranTable[Amaun]))</f>
        <v/>
      </c>
      <c r="H484" s="16">
        <f>IF(OR(C484="",NOT(ISNUMBER(F484))),"",F484-N(G484))</f>
        <v/>
      </c>
      <c r="I484" s="16">
        <f>IF(OR(C484="",NOT(ISNUMBER(E484)),NOT(ISNUMBER(F484))),"",F484-E484)</f>
        <v/>
      </c>
      <c r="L484" s="9">
        <f>IF(C484="","",IF(OR(A484="",COUNTIF(BajetTable[ID item],A484)&lt;&gt;1),"Semak ID item",IF(OR(AND(E484&lt;&gt;"",NOT(ISNUMBER(E484))),AND(F484&lt;&gt;"",NOT(ISNUMBER(F484)))),"Semak amaun",IF(F484="","Isi kos disahkan",IF(G484&gt;F484,"Semak lebihan bayaran",IF(AND(ISNUMBER(J484),J484&lt;TODAY(),H484&gt;0),"Bayaran lewat","OK"))))))</f>
        <v/>
      </c>
    </row>
    <row r="485" spans="7:12" ht="30" customHeight="1">
      <c r="G485" s="16">
        <f>IF(OR(A485="",C485=""),"",SUMIF(BayaranTable[ID item],A485,BayaranTable[Amaun]))</f>
        <v/>
      </c>
      <c r="H485" s="16">
        <f>IF(OR(C485="",NOT(ISNUMBER(F485))),"",F485-N(G485))</f>
        <v/>
      </c>
      <c r="I485" s="16">
        <f>IF(OR(C485="",NOT(ISNUMBER(E485)),NOT(ISNUMBER(F485))),"",F485-E485)</f>
        <v/>
      </c>
      <c r="L485" s="9">
        <f>IF(C485="","",IF(OR(A485="",COUNTIF(BajetTable[ID item],A485)&lt;&gt;1),"Semak ID item",IF(OR(AND(E485&lt;&gt;"",NOT(ISNUMBER(E485))),AND(F485&lt;&gt;"",NOT(ISNUMBER(F485)))),"Semak amaun",IF(F485="","Isi kos disahkan",IF(G485&gt;F485,"Semak lebihan bayaran",IF(AND(ISNUMBER(J485),J485&lt;TODAY(),H485&gt;0),"Bayaran lewat","OK"))))))</f>
        <v/>
      </c>
    </row>
    <row r="486" spans="7:12" ht="30" customHeight="1">
      <c r="G486" s="16">
        <f>IF(OR(A486="",C486=""),"",SUMIF(BayaranTable[ID item],A486,BayaranTable[Amaun]))</f>
        <v/>
      </c>
      <c r="H486" s="16">
        <f>IF(OR(C486="",NOT(ISNUMBER(F486))),"",F486-N(G486))</f>
        <v/>
      </c>
      <c r="I486" s="16">
        <f>IF(OR(C486="",NOT(ISNUMBER(E486)),NOT(ISNUMBER(F486))),"",F486-E486)</f>
        <v/>
      </c>
      <c r="L486" s="9">
        <f>IF(C486="","",IF(OR(A486="",COUNTIF(BajetTable[ID item],A486)&lt;&gt;1),"Semak ID item",IF(OR(AND(E486&lt;&gt;"",NOT(ISNUMBER(E486))),AND(F486&lt;&gt;"",NOT(ISNUMBER(F486)))),"Semak amaun",IF(F486="","Isi kos disahkan",IF(G486&gt;F486,"Semak lebihan bayaran",IF(AND(ISNUMBER(J486),J486&lt;TODAY(),H486&gt;0),"Bayaran lewat","OK"))))))</f>
        <v/>
      </c>
    </row>
    <row r="487" spans="7:12" ht="30" customHeight="1">
      <c r="G487" s="16">
        <f>IF(OR(A487="",C487=""),"",SUMIF(BayaranTable[ID item],A487,BayaranTable[Amaun]))</f>
        <v/>
      </c>
      <c r="H487" s="16">
        <f>IF(OR(C487="",NOT(ISNUMBER(F487))),"",F487-N(G487))</f>
        <v/>
      </c>
      <c r="I487" s="16">
        <f>IF(OR(C487="",NOT(ISNUMBER(E487)),NOT(ISNUMBER(F487))),"",F487-E487)</f>
        <v/>
      </c>
      <c r="L487" s="9">
        <f>IF(C487="","",IF(OR(A487="",COUNTIF(BajetTable[ID item],A487)&lt;&gt;1),"Semak ID item",IF(OR(AND(E487&lt;&gt;"",NOT(ISNUMBER(E487))),AND(F487&lt;&gt;"",NOT(ISNUMBER(F487)))),"Semak amaun",IF(F487="","Isi kos disahkan",IF(G487&gt;F487,"Semak lebihan bayaran",IF(AND(ISNUMBER(J487),J487&lt;TODAY(),H487&gt;0),"Bayaran lewat","OK"))))))</f>
        <v/>
      </c>
    </row>
    <row r="488" spans="7:12" ht="30" customHeight="1">
      <c r="G488" s="16">
        <f>IF(OR(A488="",C488=""),"",SUMIF(BayaranTable[ID item],A488,BayaranTable[Amaun]))</f>
        <v/>
      </c>
      <c r="H488" s="16">
        <f>IF(OR(C488="",NOT(ISNUMBER(F488))),"",F488-N(G488))</f>
        <v/>
      </c>
      <c r="I488" s="16">
        <f>IF(OR(C488="",NOT(ISNUMBER(E488)),NOT(ISNUMBER(F488))),"",F488-E488)</f>
        <v/>
      </c>
      <c r="L488" s="9">
        <f>IF(C488="","",IF(OR(A488="",COUNTIF(BajetTable[ID item],A488)&lt;&gt;1),"Semak ID item",IF(OR(AND(E488&lt;&gt;"",NOT(ISNUMBER(E488))),AND(F488&lt;&gt;"",NOT(ISNUMBER(F488)))),"Semak amaun",IF(F488="","Isi kos disahkan",IF(G488&gt;F488,"Semak lebihan bayaran",IF(AND(ISNUMBER(J488),J488&lt;TODAY(),H488&gt;0),"Bayaran lewat","OK"))))))</f>
        <v/>
      </c>
    </row>
    <row r="489" spans="7:12" ht="30" customHeight="1">
      <c r="G489" s="16">
        <f>IF(OR(A489="",C489=""),"",SUMIF(BayaranTable[ID item],A489,BayaranTable[Amaun]))</f>
        <v/>
      </c>
      <c r="H489" s="16">
        <f>IF(OR(C489="",NOT(ISNUMBER(F489))),"",F489-N(G489))</f>
        <v/>
      </c>
      <c r="I489" s="16">
        <f>IF(OR(C489="",NOT(ISNUMBER(E489)),NOT(ISNUMBER(F489))),"",F489-E489)</f>
        <v/>
      </c>
      <c r="L489" s="9">
        <f>IF(C489="","",IF(OR(A489="",COUNTIF(BajetTable[ID item],A489)&lt;&gt;1),"Semak ID item",IF(OR(AND(E489&lt;&gt;"",NOT(ISNUMBER(E489))),AND(F489&lt;&gt;"",NOT(ISNUMBER(F489)))),"Semak amaun",IF(F489="","Isi kos disahkan",IF(G489&gt;F489,"Semak lebihan bayaran",IF(AND(ISNUMBER(J489),J489&lt;TODAY(),H489&gt;0),"Bayaran lewat","OK"))))))</f>
        <v/>
      </c>
    </row>
    <row r="490" spans="7:12" ht="30" customHeight="1">
      <c r="G490" s="16">
        <f>IF(OR(A490="",C490=""),"",SUMIF(BayaranTable[ID item],A490,BayaranTable[Amaun]))</f>
        <v/>
      </c>
      <c r="H490" s="16">
        <f>IF(OR(C490="",NOT(ISNUMBER(F490))),"",F490-N(G490))</f>
        <v/>
      </c>
      <c r="I490" s="16">
        <f>IF(OR(C490="",NOT(ISNUMBER(E490)),NOT(ISNUMBER(F490))),"",F490-E490)</f>
        <v/>
      </c>
      <c r="L490" s="9">
        <f>IF(C490="","",IF(OR(A490="",COUNTIF(BajetTable[ID item],A490)&lt;&gt;1),"Semak ID item",IF(OR(AND(E490&lt;&gt;"",NOT(ISNUMBER(E490))),AND(F490&lt;&gt;"",NOT(ISNUMBER(F490)))),"Semak amaun",IF(F490="","Isi kos disahkan",IF(G490&gt;F490,"Semak lebihan bayaran",IF(AND(ISNUMBER(J490),J490&lt;TODAY(),H490&gt;0),"Bayaran lewat","OK"))))))</f>
        <v/>
      </c>
    </row>
    <row r="491" spans="7:12" ht="30" customHeight="1">
      <c r="G491" s="16">
        <f>IF(OR(A491="",C491=""),"",SUMIF(BayaranTable[ID item],A491,BayaranTable[Amaun]))</f>
        <v/>
      </c>
      <c r="H491" s="16">
        <f>IF(OR(C491="",NOT(ISNUMBER(F491))),"",F491-N(G491))</f>
        <v/>
      </c>
      <c r="I491" s="16">
        <f>IF(OR(C491="",NOT(ISNUMBER(E491)),NOT(ISNUMBER(F491))),"",F491-E491)</f>
        <v/>
      </c>
      <c r="L491" s="9">
        <f>IF(C491="","",IF(OR(A491="",COUNTIF(BajetTable[ID item],A491)&lt;&gt;1),"Semak ID item",IF(OR(AND(E491&lt;&gt;"",NOT(ISNUMBER(E491))),AND(F491&lt;&gt;"",NOT(ISNUMBER(F491)))),"Semak amaun",IF(F491="","Isi kos disahkan",IF(G491&gt;F491,"Semak lebihan bayaran",IF(AND(ISNUMBER(J491),J491&lt;TODAY(),H491&gt;0),"Bayaran lewat","OK"))))))</f>
        <v/>
      </c>
    </row>
    <row r="492" spans="7:12" ht="30" customHeight="1">
      <c r="G492" s="16">
        <f>IF(OR(A492="",C492=""),"",SUMIF(BayaranTable[ID item],A492,BayaranTable[Amaun]))</f>
        <v/>
      </c>
      <c r="H492" s="16">
        <f>IF(OR(C492="",NOT(ISNUMBER(F492))),"",F492-N(G492))</f>
        <v/>
      </c>
      <c r="I492" s="16">
        <f>IF(OR(C492="",NOT(ISNUMBER(E492)),NOT(ISNUMBER(F492))),"",F492-E492)</f>
        <v/>
      </c>
      <c r="L492" s="9">
        <f>IF(C492="","",IF(OR(A492="",COUNTIF(BajetTable[ID item],A492)&lt;&gt;1),"Semak ID item",IF(OR(AND(E492&lt;&gt;"",NOT(ISNUMBER(E492))),AND(F492&lt;&gt;"",NOT(ISNUMBER(F492)))),"Semak amaun",IF(F492="","Isi kos disahkan",IF(G492&gt;F492,"Semak lebihan bayaran",IF(AND(ISNUMBER(J492),J492&lt;TODAY(),H492&gt;0),"Bayaran lewat","OK"))))))</f>
        <v/>
      </c>
    </row>
    <row r="493" spans="7:12" ht="30" customHeight="1">
      <c r="G493" s="16">
        <f>IF(OR(A493="",C493=""),"",SUMIF(BayaranTable[ID item],A493,BayaranTable[Amaun]))</f>
        <v/>
      </c>
      <c r="H493" s="16">
        <f>IF(OR(C493="",NOT(ISNUMBER(F493))),"",F493-N(G493))</f>
        <v/>
      </c>
      <c r="I493" s="16">
        <f>IF(OR(C493="",NOT(ISNUMBER(E493)),NOT(ISNUMBER(F493))),"",F493-E493)</f>
        <v/>
      </c>
      <c r="L493" s="9">
        <f>IF(C493="","",IF(OR(A493="",COUNTIF(BajetTable[ID item],A493)&lt;&gt;1),"Semak ID item",IF(OR(AND(E493&lt;&gt;"",NOT(ISNUMBER(E493))),AND(F493&lt;&gt;"",NOT(ISNUMBER(F493)))),"Semak amaun",IF(F493="","Isi kos disahkan",IF(G493&gt;F493,"Semak lebihan bayaran",IF(AND(ISNUMBER(J493),J493&lt;TODAY(),H493&gt;0),"Bayaran lewat","OK"))))))</f>
        <v/>
      </c>
    </row>
    <row r="494" spans="7:12" ht="30" customHeight="1">
      <c r="G494" s="16">
        <f>IF(OR(A494="",C494=""),"",SUMIF(BayaranTable[ID item],A494,BayaranTable[Amaun]))</f>
        <v/>
      </c>
      <c r="H494" s="16">
        <f>IF(OR(C494="",NOT(ISNUMBER(F494))),"",F494-N(G494))</f>
        <v/>
      </c>
      <c r="I494" s="16">
        <f>IF(OR(C494="",NOT(ISNUMBER(E494)),NOT(ISNUMBER(F494))),"",F494-E494)</f>
        <v/>
      </c>
      <c r="L494" s="9">
        <f>IF(C494="","",IF(OR(A494="",COUNTIF(BajetTable[ID item],A494)&lt;&gt;1),"Semak ID item",IF(OR(AND(E494&lt;&gt;"",NOT(ISNUMBER(E494))),AND(F494&lt;&gt;"",NOT(ISNUMBER(F494)))),"Semak amaun",IF(F494="","Isi kos disahkan",IF(G494&gt;F494,"Semak lebihan bayaran",IF(AND(ISNUMBER(J494),J494&lt;TODAY(),H494&gt;0),"Bayaran lewat","OK"))))))</f>
        <v/>
      </c>
    </row>
    <row r="495" spans="7:12" ht="30" customHeight="1">
      <c r="G495" s="16">
        <f>IF(OR(A495="",C495=""),"",SUMIF(BayaranTable[ID item],A495,BayaranTable[Amaun]))</f>
        <v/>
      </c>
      <c r="H495" s="16">
        <f>IF(OR(C495="",NOT(ISNUMBER(F495))),"",F495-N(G495))</f>
        <v/>
      </c>
      <c r="I495" s="16">
        <f>IF(OR(C495="",NOT(ISNUMBER(E495)),NOT(ISNUMBER(F495))),"",F495-E495)</f>
        <v/>
      </c>
      <c r="L495" s="9">
        <f>IF(C495="","",IF(OR(A495="",COUNTIF(BajetTable[ID item],A495)&lt;&gt;1),"Semak ID item",IF(OR(AND(E495&lt;&gt;"",NOT(ISNUMBER(E495))),AND(F495&lt;&gt;"",NOT(ISNUMBER(F495)))),"Semak amaun",IF(F495="","Isi kos disahkan",IF(G495&gt;F495,"Semak lebihan bayaran",IF(AND(ISNUMBER(J495),J495&lt;TODAY(),H495&gt;0),"Bayaran lewat","OK"))))))</f>
        <v/>
      </c>
    </row>
    <row r="496" spans="7:12" ht="30" customHeight="1">
      <c r="G496" s="16">
        <f>IF(OR(A496="",C496=""),"",SUMIF(BayaranTable[ID item],A496,BayaranTable[Amaun]))</f>
        <v/>
      </c>
      <c r="H496" s="16">
        <f>IF(OR(C496="",NOT(ISNUMBER(F496))),"",F496-N(G496))</f>
        <v/>
      </c>
      <c r="I496" s="16">
        <f>IF(OR(C496="",NOT(ISNUMBER(E496)),NOT(ISNUMBER(F496))),"",F496-E496)</f>
        <v/>
      </c>
      <c r="L496" s="9">
        <f>IF(C496="","",IF(OR(A496="",COUNTIF(BajetTable[ID item],A496)&lt;&gt;1),"Semak ID item",IF(OR(AND(E496&lt;&gt;"",NOT(ISNUMBER(E496))),AND(F496&lt;&gt;"",NOT(ISNUMBER(F496)))),"Semak amaun",IF(F496="","Isi kos disahkan",IF(G496&gt;F496,"Semak lebihan bayaran",IF(AND(ISNUMBER(J496),J496&lt;TODAY(),H496&gt;0),"Bayaran lewat","OK"))))))</f>
        <v/>
      </c>
    </row>
    <row r="497" spans="7:12" ht="30" customHeight="1">
      <c r="G497" s="16">
        <f>IF(OR(A497="",C497=""),"",SUMIF(BayaranTable[ID item],A497,BayaranTable[Amaun]))</f>
        <v/>
      </c>
      <c r="H497" s="16">
        <f>IF(OR(C497="",NOT(ISNUMBER(F497))),"",F497-N(G497))</f>
        <v/>
      </c>
      <c r="I497" s="16">
        <f>IF(OR(C497="",NOT(ISNUMBER(E497)),NOT(ISNUMBER(F497))),"",F497-E497)</f>
        <v/>
      </c>
      <c r="L497" s="9">
        <f>IF(C497="","",IF(OR(A497="",COUNTIF(BajetTable[ID item],A497)&lt;&gt;1),"Semak ID item",IF(OR(AND(E497&lt;&gt;"",NOT(ISNUMBER(E497))),AND(F497&lt;&gt;"",NOT(ISNUMBER(F497)))),"Semak amaun",IF(F497="","Isi kos disahkan",IF(G497&gt;F497,"Semak lebihan bayaran",IF(AND(ISNUMBER(J497),J497&lt;TODAY(),H497&gt;0),"Bayaran lewat","OK"))))))</f>
        <v/>
      </c>
    </row>
    <row r="498" spans="7:12" ht="30" customHeight="1">
      <c r="G498" s="16">
        <f>IF(OR(A498="",C498=""),"",SUMIF(BayaranTable[ID item],A498,BayaranTable[Amaun]))</f>
        <v/>
      </c>
      <c r="H498" s="16">
        <f>IF(OR(C498="",NOT(ISNUMBER(F498))),"",F498-N(G498))</f>
        <v/>
      </c>
      <c r="I498" s="16">
        <f>IF(OR(C498="",NOT(ISNUMBER(E498)),NOT(ISNUMBER(F498))),"",F498-E498)</f>
        <v/>
      </c>
      <c r="L498" s="9">
        <f>IF(C498="","",IF(OR(A498="",COUNTIF(BajetTable[ID item],A498)&lt;&gt;1),"Semak ID item",IF(OR(AND(E498&lt;&gt;"",NOT(ISNUMBER(E498))),AND(F498&lt;&gt;"",NOT(ISNUMBER(F498)))),"Semak amaun",IF(F498="","Isi kos disahkan",IF(G498&gt;F498,"Semak lebihan bayaran",IF(AND(ISNUMBER(J498),J498&lt;TODAY(),H498&gt;0),"Bayaran lewat","OK"))))))</f>
        <v/>
      </c>
    </row>
    <row r="499" spans="7:12" ht="30" customHeight="1">
      <c r="G499" s="16">
        <f>IF(OR(A499="",C499=""),"",SUMIF(BayaranTable[ID item],A499,BayaranTable[Amaun]))</f>
        <v/>
      </c>
      <c r="H499" s="16">
        <f>IF(OR(C499="",NOT(ISNUMBER(F499))),"",F499-N(G499))</f>
        <v/>
      </c>
      <c r="I499" s="16">
        <f>IF(OR(C499="",NOT(ISNUMBER(E499)),NOT(ISNUMBER(F499))),"",F499-E499)</f>
        <v/>
      </c>
      <c r="L499" s="9">
        <f>IF(C499="","",IF(OR(A499="",COUNTIF(BajetTable[ID item],A499)&lt;&gt;1),"Semak ID item",IF(OR(AND(E499&lt;&gt;"",NOT(ISNUMBER(E499))),AND(F499&lt;&gt;"",NOT(ISNUMBER(F499)))),"Semak amaun",IF(F499="","Isi kos disahkan",IF(G499&gt;F499,"Semak lebihan bayaran",IF(AND(ISNUMBER(J499),J499&lt;TODAY(),H499&gt;0),"Bayaran lewat","OK"))))))</f>
        <v/>
      </c>
    </row>
    <row r="500" spans="7:12" ht="30" customHeight="1">
      <c r="G500" s="16">
        <f>IF(OR(A500="",C500=""),"",SUMIF(BayaranTable[ID item],A500,BayaranTable[Amaun]))</f>
        <v/>
      </c>
      <c r="H500" s="16">
        <f>IF(OR(C500="",NOT(ISNUMBER(F500))),"",F500-N(G500))</f>
        <v/>
      </c>
      <c r="I500" s="16">
        <f>IF(OR(C500="",NOT(ISNUMBER(E500)),NOT(ISNUMBER(F500))),"",F500-E500)</f>
        <v/>
      </c>
      <c r="L500" s="9">
        <f>IF(C500="","",IF(OR(A500="",COUNTIF(BajetTable[ID item],A500)&lt;&gt;1),"Semak ID item",IF(OR(AND(E500&lt;&gt;"",NOT(ISNUMBER(E500))),AND(F500&lt;&gt;"",NOT(ISNUMBER(F500)))),"Semak amaun",IF(F500="","Isi kos disahkan",IF(G500&gt;F500,"Semak lebihan bayaran",IF(AND(ISNUMBER(J500),J500&lt;TODAY(),H500&gt;0),"Bayaran lewat","OK"))))))</f>
        <v/>
      </c>
    </row>
    <row r="501" spans="7:12" ht="30" customHeight="1">
      <c r="G501" s="16">
        <f>IF(OR(A501="",C501=""),"",SUMIF(BayaranTable[ID item],A501,BayaranTable[Amaun]))</f>
        <v/>
      </c>
      <c r="H501" s="16">
        <f>IF(OR(C501="",NOT(ISNUMBER(F501))),"",F501-N(G501))</f>
        <v/>
      </c>
      <c r="I501" s="16">
        <f>IF(OR(C501="",NOT(ISNUMBER(E501)),NOT(ISNUMBER(F501))),"",F501-E501)</f>
        <v/>
      </c>
      <c r="L501" s="9">
        <f>IF(C501="","",IF(OR(A501="",COUNTIF(BajetTable[ID item],A501)&lt;&gt;1),"Semak ID item",IF(OR(AND(E501&lt;&gt;"",NOT(ISNUMBER(E501))),AND(F501&lt;&gt;"",NOT(ISNUMBER(F501)))),"Semak amaun",IF(F501="","Isi kos disahkan",IF(G501&gt;F501,"Semak lebihan bayaran",IF(AND(ISNUMBER(J501),J501&lt;TODAY(),H501&gt;0),"Bayaran lewat","OK"))))))</f>
        <v/>
      </c>
    </row>
    <row r="502" spans="7:12" ht="30" customHeight="1">
      <c r="G502" s="16">
        <f>IF(OR(A502="",C502=""),"",SUMIF(BayaranTable[ID item],A502,BayaranTable[Amaun]))</f>
        <v/>
      </c>
      <c r="H502" s="16">
        <f>IF(OR(C502="",NOT(ISNUMBER(F502))),"",F502-N(G502))</f>
        <v/>
      </c>
      <c r="I502" s="16">
        <f>IF(OR(C502="",NOT(ISNUMBER(E502)),NOT(ISNUMBER(F502))),"",F502-E502)</f>
        <v/>
      </c>
      <c r="L502" s="9">
        <f>IF(C502="","",IF(OR(A502="",COUNTIF(BajetTable[ID item],A502)&lt;&gt;1),"Semak ID item",IF(OR(AND(E502&lt;&gt;"",NOT(ISNUMBER(E502))),AND(F502&lt;&gt;"",NOT(ISNUMBER(F502)))),"Semak amaun",IF(F502="","Isi kos disahkan",IF(G502&gt;F502,"Semak lebihan bayaran",IF(AND(ISNUMBER(J502),J502&lt;TODAY(),H502&gt;0),"Bayaran lewat","OK"))))))</f>
        <v/>
      </c>
    </row>
    <row r="503" spans="7:12" ht="30" customHeight="1">
      <c r="G503" s="16">
        <f>IF(OR(A503="",C503=""),"",SUMIF(BayaranTable[ID item],A503,BayaranTable[Amaun]))</f>
        <v/>
      </c>
      <c r="H503" s="16">
        <f>IF(OR(C503="",NOT(ISNUMBER(F503))),"",F503-N(G503))</f>
        <v/>
      </c>
      <c r="I503" s="16">
        <f>IF(OR(C503="",NOT(ISNUMBER(E503)),NOT(ISNUMBER(F503))),"",F503-E503)</f>
        <v/>
      </c>
      <c r="L503" s="9">
        <f>IF(C503="","",IF(OR(A503="",COUNTIF(BajetTable[ID item],A503)&lt;&gt;1),"Semak ID item",IF(OR(AND(E503&lt;&gt;"",NOT(ISNUMBER(E503))),AND(F503&lt;&gt;"",NOT(ISNUMBER(F503)))),"Semak amaun",IF(F503="","Isi kos disahkan",IF(G503&gt;F503,"Semak lebihan bayaran",IF(AND(ISNUMBER(J503),J503&lt;TODAY(),H503&gt;0),"Bayaran lewat","OK"))))))</f>
        <v/>
      </c>
    </row>
    <row r="504" spans="7:12" ht="30" customHeight="1">
      <c r="G504" s="16">
        <f>IF(OR(A504="",C504=""),"",SUMIF(BayaranTable[ID item],A504,BayaranTable[Amaun]))</f>
        <v/>
      </c>
      <c r="H504" s="16">
        <f>IF(OR(C504="",NOT(ISNUMBER(F504))),"",F504-N(G504))</f>
        <v/>
      </c>
      <c r="I504" s="16">
        <f>IF(OR(C504="",NOT(ISNUMBER(E504)),NOT(ISNUMBER(F504))),"",F504-E504)</f>
        <v/>
      </c>
      <c r="L504" s="9">
        <f>IF(C504="","",IF(OR(A504="",COUNTIF(BajetTable[ID item],A504)&lt;&gt;1),"Semak ID item",IF(OR(AND(E504&lt;&gt;"",NOT(ISNUMBER(E504))),AND(F504&lt;&gt;"",NOT(ISNUMBER(F504)))),"Semak amaun",IF(F504="","Isi kos disahkan",IF(G504&gt;F504,"Semak lebihan bayaran",IF(AND(ISNUMBER(J504),J504&lt;TODAY(),H504&gt;0),"Bayaran lewat","OK"))))))</f>
        <v/>
      </c>
    </row>
    <row r="505" spans="7:12" ht="30" customHeight="1">
      <c r="G505" s="16">
        <f>IF(OR(A505="",C505=""),"",SUMIF(BayaranTable[ID item],A505,BayaranTable[Amaun]))</f>
        <v/>
      </c>
      <c r="H505" s="16">
        <f>IF(OR(C505="",NOT(ISNUMBER(F505))),"",F505-N(G505))</f>
        <v/>
      </c>
      <c r="I505" s="16">
        <f>IF(OR(C505="",NOT(ISNUMBER(E505)),NOT(ISNUMBER(F505))),"",F505-E505)</f>
        <v/>
      </c>
      <c r="L505" s="9">
        <f>IF(C505="","",IF(OR(A505="",COUNTIF(BajetTable[ID item],A505)&lt;&gt;1),"Semak ID item",IF(OR(AND(E505&lt;&gt;"",NOT(ISNUMBER(E505))),AND(F505&lt;&gt;"",NOT(ISNUMBER(F505)))),"Semak amaun",IF(F505="","Isi kos disahkan",IF(G505&gt;F505,"Semak lebihan bayaran",IF(AND(ISNUMBER(J505),J505&lt;TODAY(),H505&gt;0),"Bayaran lewat","OK"))))))</f>
        <v/>
      </c>
    </row>
  </sheetData>
  <mergeCells count="1">
    <mergeCell ref="A3:L3"/>
  </mergeCells>
  <conditionalFormatting sqref="L6:L505">
    <cfRule type="containsText" dxfId="0" priority="1" operator="containsText" text="Semak">
      <formula>NOT(ISERROR(SEARCH("Semak",L6)))</formula>
    </cfRule>
  </conditionalFormatting>
  <dataValidations count="4">
    <dataValidation type="list" allowBlank="1" showInputMessage="1" showErrorMessage="1" errorTitle="Pilihan tidak sah" error="Pilih nilai dalam senarai." sqref="B6:B505">
      <formula1>Majlis</formula1>
    </dataValidation>
    <dataValidation type="date" allowBlank="1" showInputMessage="1" showErrorMessage="1" promptTitle="Tarikh sebenar" prompt="Isi sebagai tarikh Excel, contoh 12/12/2026." sqref="J6:J505">
      <formula1>43831</formula1>
      <formula2>73415</formula2>
    </dataValidation>
    <dataValidation type="decimal" operator="greaterThanOrEqual" allowBlank="1" showInputMessage="1" showErrorMessage="1" sqref="E6:E505">
      <formula1>0</formula1>
    </dataValidation>
    <dataValidation type="decimal" operator="greaterThanOrEqual" allowBlank="1" showInputMessage="1" showErrorMessage="1" sqref="F6:F505">
      <formula1>0</formula1>
    </dataValidation>
  </dataValidations>
  <pageMargins left="0.3" right="0.3" top="0.45" bottom="0.45" header="0.3" footer="0.3"/>
  <pageSetup paperSize="9" fitToHeight="0" orientation="landscape"/>
  <headerFooter>
    <oddHeader>&amp;LKahwin Studio&amp;RChecklist kahwin v1.0</oddHeader>
    <oddFooter>&amp;L2026-09-28&amp;RHalaman &amp;P / &amp;N</oddFooter>
  </headerFooter>
  <tableParts count="1">
    <tablePart r:id="rId1"/>
  </tableParts>
</worksheet>
</file>

<file path=xl/worksheets/sheet6.xml><?xml version="1.0" encoding="utf-8"?>
<worksheet xmlns="http://schemas.openxmlformats.org/spreadsheetml/2006/main" xmlns:r="http://schemas.openxmlformats.org/officeDocument/2006/relationships">
  <sheetPr>
    <tabColor rgb="FFC4A484"/>
    <pageSetUpPr fitToPage="1"/>
  </sheetPr>
  <dimension ref="A1:G1005"/>
  <sheetViews>
    <sheetView showGridLines="0" zoomScale="90" zoomScaleNormal="90" workbookViewId="0">
      <pane ySplit="5" topLeftCell="A6" activePane="bottomLeft" state="frozen"/>
      <selection pane="bottomLeft"/>
    </sheetView>
  </sheetViews>
  <sheetFormatPr defaultRowHeight="30" customHeight="1"/>
  <cols>
    <col min="1" max="1" width="15.7109375" style="6" customWidth="1"/>
    <col min="2" max="2" width="19.7109375" style="7" customWidth="1"/>
    <col min="3" max="3" width="20.7109375" style="10" customWidth="1"/>
    <col min="4" max="4" width="23.7109375" style="6" customWidth="1"/>
    <col min="5" max="5" width="27.7109375" style="6" customWidth="1"/>
    <col min="6" max="6" width="45.7109375" style="6" customWidth="1"/>
    <col min="7" max="7" width="30.7109375" style="9" customWidth="1"/>
  </cols>
  <sheetData>
    <row r="1" spans="1:7" ht="40" customHeight="1">
      <c r="A1" s="1" t="s">
        <v>5</v>
      </c>
    </row>
    <row r="3" spans="1:7" ht="42" customHeight="1">
      <c r="A3" s="2" t="s">
        <v>346</v>
      </c>
      <c r="B3" s="2"/>
      <c r="C3" s="2"/>
      <c r="D3" s="2"/>
      <c r="E3" s="2"/>
      <c r="F3" s="2"/>
      <c r="G3" s="2"/>
    </row>
    <row r="5" spans="1:7" ht="36" customHeight="1">
      <c r="A5" s="4" t="s">
        <v>307</v>
      </c>
      <c r="B5" s="4" t="s">
        <v>347</v>
      </c>
      <c r="C5" s="4" t="s">
        <v>348</v>
      </c>
      <c r="D5" s="4" t="s">
        <v>349</v>
      </c>
      <c r="E5" s="4" t="s">
        <v>350</v>
      </c>
      <c r="F5" s="4" t="s">
        <v>84</v>
      </c>
      <c r="G5" s="4" t="s">
        <v>63</v>
      </c>
    </row>
    <row r="6" spans="1:7" ht="30" customHeight="1">
      <c r="G6" s="9">
        <f>IF(AND(A6="",B6="",C6="",D6="",E6="",F6=""),"",IF(OR(A6="",COUNTIF(BajetTable[ID item],A6)&lt;&gt;1),"Semak ID item",IF(OR(NOT(ISNUMBER(B6)),NOT(ISNUMBER(C6))),"Isi tarikh / amaun","OK")))</f>
        <v/>
      </c>
    </row>
    <row r="7" spans="1:7" ht="30" customHeight="1">
      <c r="G7" s="9">
        <f>IF(AND(A7="",B7="",C7="",D7="",E7="",F7=""),"",IF(OR(A7="",COUNTIF(BajetTable[ID item],A7)&lt;&gt;1),"Semak ID item",IF(OR(NOT(ISNUMBER(B7)),NOT(ISNUMBER(C7))),"Isi tarikh / amaun","OK")))</f>
        <v/>
      </c>
    </row>
    <row r="8" spans="1:7" ht="30" customHeight="1">
      <c r="G8" s="9">
        <f>IF(AND(A8="",B8="",C8="",D8="",E8="",F8=""),"",IF(OR(A8="",COUNTIF(BajetTable[ID item],A8)&lt;&gt;1),"Semak ID item",IF(OR(NOT(ISNUMBER(B8)),NOT(ISNUMBER(C8))),"Isi tarikh / amaun","OK")))</f>
        <v/>
      </c>
    </row>
    <row r="9" spans="1:7" ht="30" customHeight="1">
      <c r="G9" s="9">
        <f>IF(AND(A9="",B9="",C9="",D9="",E9="",F9=""),"",IF(OR(A9="",COUNTIF(BajetTable[ID item],A9)&lt;&gt;1),"Semak ID item",IF(OR(NOT(ISNUMBER(B9)),NOT(ISNUMBER(C9))),"Isi tarikh / amaun","OK")))</f>
        <v/>
      </c>
    </row>
    <row r="10" spans="1:7" ht="30" customHeight="1">
      <c r="G10" s="9">
        <f>IF(AND(A10="",B10="",C10="",D10="",E10="",F10=""),"",IF(OR(A10="",COUNTIF(BajetTable[ID item],A10)&lt;&gt;1),"Semak ID item",IF(OR(NOT(ISNUMBER(B10)),NOT(ISNUMBER(C10))),"Isi tarikh / amaun","OK")))</f>
        <v/>
      </c>
    </row>
    <row r="11" spans="1:7" ht="30" customHeight="1">
      <c r="G11" s="9">
        <f>IF(AND(A11="",B11="",C11="",D11="",E11="",F11=""),"",IF(OR(A11="",COUNTIF(BajetTable[ID item],A11)&lt;&gt;1),"Semak ID item",IF(OR(NOT(ISNUMBER(B11)),NOT(ISNUMBER(C11))),"Isi tarikh / amaun","OK")))</f>
        <v/>
      </c>
    </row>
    <row r="12" spans="1:7" ht="30" customHeight="1">
      <c r="G12" s="9">
        <f>IF(AND(A12="",B12="",C12="",D12="",E12="",F12=""),"",IF(OR(A12="",COUNTIF(BajetTable[ID item],A12)&lt;&gt;1),"Semak ID item",IF(OR(NOT(ISNUMBER(B12)),NOT(ISNUMBER(C12))),"Isi tarikh / amaun","OK")))</f>
        <v/>
      </c>
    </row>
    <row r="13" spans="1:7" ht="30" customHeight="1">
      <c r="G13" s="9">
        <f>IF(AND(A13="",B13="",C13="",D13="",E13="",F13=""),"",IF(OR(A13="",COUNTIF(BajetTable[ID item],A13)&lt;&gt;1),"Semak ID item",IF(OR(NOT(ISNUMBER(B13)),NOT(ISNUMBER(C13))),"Isi tarikh / amaun","OK")))</f>
        <v/>
      </c>
    </row>
    <row r="14" spans="1:7" ht="30" customHeight="1">
      <c r="G14" s="9">
        <f>IF(AND(A14="",B14="",C14="",D14="",E14="",F14=""),"",IF(OR(A14="",COUNTIF(BajetTable[ID item],A14)&lt;&gt;1),"Semak ID item",IF(OR(NOT(ISNUMBER(B14)),NOT(ISNUMBER(C14))),"Isi tarikh / amaun","OK")))</f>
        <v/>
      </c>
    </row>
    <row r="15" spans="1:7" ht="30" customHeight="1">
      <c r="G15" s="9">
        <f>IF(AND(A15="",B15="",C15="",D15="",E15="",F15=""),"",IF(OR(A15="",COUNTIF(BajetTable[ID item],A15)&lt;&gt;1),"Semak ID item",IF(OR(NOT(ISNUMBER(B15)),NOT(ISNUMBER(C15))),"Isi tarikh / amaun","OK")))</f>
        <v/>
      </c>
    </row>
    <row r="16" spans="1:7" ht="30" customHeight="1">
      <c r="G16" s="9">
        <f>IF(AND(A16="",B16="",C16="",D16="",E16="",F16=""),"",IF(OR(A16="",COUNTIF(BajetTable[ID item],A16)&lt;&gt;1),"Semak ID item",IF(OR(NOT(ISNUMBER(B16)),NOT(ISNUMBER(C16))),"Isi tarikh / amaun","OK")))</f>
        <v/>
      </c>
    </row>
    <row r="17" spans="7:7" ht="30" customHeight="1">
      <c r="G17" s="9">
        <f>IF(AND(A17="",B17="",C17="",D17="",E17="",F17=""),"",IF(OR(A17="",COUNTIF(BajetTable[ID item],A17)&lt;&gt;1),"Semak ID item",IF(OR(NOT(ISNUMBER(B17)),NOT(ISNUMBER(C17))),"Isi tarikh / amaun","OK")))</f>
        <v/>
      </c>
    </row>
    <row r="18" spans="7:7" ht="30" customHeight="1">
      <c r="G18" s="9">
        <f>IF(AND(A18="",B18="",C18="",D18="",E18="",F18=""),"",IF(OR(A18="",COUNTIF(BajetTable[ID item],A18)&lt;&gt;1),"Semak ID item",IF(OR(NOT(ISNUMBER(B18)),NOT(ISNUMBER(C18))),"Isi tarikh / amaun","OK")))</f>
        <v/>
      </c>
    </row>
    <row r="19" spans="7:7" ht="30" customHeight="1">
      <c r="G19" s="9">
        <f>IF(AND(A19="",B19="",C19="",D19="",E19="",F19=""),"",IF(OR(A19="",COUNTIF(BajetTable[ID item],A19)&lt;&gt;1),"Semak ID item",IF(OR(NOT(ISNUMBER(B19)),NOT(ISNUMBER(C19))),"Isi tarikh / amaun","OK")))</f>
        <v/>
      </c>
    </row>
    <row r="20" spans="7:7" ht="30" customHeight="1">
      <c r="G20" s="9">
        <f>IF(AND(A20="",B20="",C20="",D20="",E20="",F20=""),"",IF(OR(A20="",COUNTIF(BajetTable[ID item],A20)&lt;&gt;1),"Semak ID item",IF(OR(NOT(ISNUMBER(B20)),NOT(ISNUMBER(C20))),"Isi tarikh / amaun","OK")))</f>
        <v/>
      </c>
    </row>
    <row r="21" spans="7:7" ht="30" customHeight="1">
      <c r="G21" s="9">
        <f>IF(AND(A21="",B21="",C21="",D21="",E21="",F21=""),"",IF(OR(A21="",COUNTIF(BajetTable[ID item],A21)&lt;&gt;1),"Semak ID item",IF(OR(NOT(ISNUMBER(B21)),NOT(ISNUMBER(C21))),"Isi tarikh / amaun","OK")))</f>
        <v/>
      </c>
    </row>
    <row r="22" spans="7:7" ht="30" customHeight="1">
      <c r="G22" s="9">
        <f>IF(AND(A22="",B22="",C22="",D22="",E22="",F22=""),"",IF(OR(A22="",COUNTIF(BajetTable[ID item],A22)&lt;&gt;1),"Semak ID item",IF(OR(NOT(ISNUMBER(B22)),NOT(ISNUMBER(C22))),"Isi tarikh / amaun","OK")))</f>
        <v/>
      </c>
    </row>
    <row r="23" spans="7:7" ht="30" customHeight="1">
      <c r="G23" s="9">
        <f>IF(AND(A23="",B23="",C23="",D23="",E23="",F23=""),"",IF(OR(A23="",COUNTIF(BajetTable[ID item],A23)&lt;&gt;1),"Semak ID item",IF(OR(NOT(ISNUMBER(B23)),NOT(ISNUMBER(C23))),"Isi tarikh / amaun","OK")))</f>
        <v/>
      </c>
    </row>
    <row r="24" spans="7:7" ht="30" customHeight="1">
      <c r="G24" s="9">
        <f>IF(AND(A24="",B24="",C24="",D24="",E24="",F24=""),"",IF(OR(A24="",COUNTIF(BajetTable[ID item],A24)&lt;&gt;1),"Semak ID item",IF(OR(NOT(ISNUMBER(B24)),NOT(ISNUMBER(C24))),"Isi tarikh / amaun","OK")))</f>
        <v/>
      </c>
    </row>
    <row r="25" spans="7:7" ht="30" customHeight="1">
      <c r="G25" s="9">
        <f>IF(AND(A25="",B25="",C25="",D25="",E25="",F25=""),"",IF(OR(A25="",COUNTIF(BajetTable[ID item],A25)&lt;&gt;1),"Semak ID item",IF(OR(NOT(ISNUMBER(B25)),NOT(ISNUMBER(C25))),"Isi tarikh / amaun","OK")))</f>
        <v/>
      </c>
    </row>
    <row r="26" spans="7:7" ht="30" customHeight="1">
      <c r="G26" s="9">
        <f>IF(AND(A26="",B26="",C26="",D26="",E26="",F26=""),"",IF(OR(A26="",COUNTIF(BajetTable[ID item],A26)&lt;&gt;1),"Semak ID item",IF(OR(NOT(ISNUMBER(B26)),NOT(ISNUMBER(C26))),"Isi tarikh / amaun","OK")))</f>
        <v/>
      </c>
    </row>
    <row r="27" spans="7:7" ht="30" customHeight="1">
      <c r="G27" s="9">
        <f>IF(AND(A27="",B27="",C27="",D27="",E27="",F27=""),"",IF(OR(A27="",COUNTIF(BajetTable[ID item],A27)&lt;&gt;1),"Semak ID item",IF(OR(NOT(ISNUMBER(B27)),NOT(ISNUMBER(C27))),"Isi tarikh / amaun","OK")))</f>
        <v/>
      </c>
    </row>
    <row r="28" spans="7:7" ht="30" customHeight="1">
      <c r="G28" s="9">
        <f>IF(AND(A28="",B28="",C28="",D28="",E28="",F28=""),"",IF(OR(A28="",COUNTIF(BajetTable[ID item],A28)&lt;&gt;1),"Semak ID item",IF(OR(NOT(ISNUMBER(B28)),NOT(ISNUMBER(C28))),"Isi tarikh / amaun","OK")))</f>
        <v/>
      </c>
    </row>
    <row r="29" spans="7:7" ht="30" customHeight="1">
      <c r="G29" s="9">
        <f>IF(AND(A29="",B29="",C29="",D29="",E29="",F29=""),"",IF(OR(A29="",COUNTIF(BajetTable[ID item],A29)&lt;&gt;1),"Semak ID item",IF(OR(NOT(ISNUMBER(B29)),NOT(ISNUMBER(C29))),"Isi tarikh / amaun","OK")))</f>
        <v/>
      </c>
    </row>
    <row r="30" spans="7:7" ht="30" customHeight="1">
      <c r="G30" s="9">
        <f>IF(AND(A30="",B30="",C30="",D30="",E30="",F30=""),"",IF(OR(A30="",COUNTIF(BajetTable[ID item],A30)&lt;&gt;1),"Semak ID item",IF(OR(NOT(ISNUMBER(B30)),NOT(ISNUMBER(C30))),"Isi tarikh / amaun","OK")))</f>
        <v/>
      </c>
    </row>
    <row r="31" spans="7:7" ht="30" customHeight="1">
      <c r="G31" s="9">
        <f>IF(AND(A31="",B31="",C31="",D31="",E31="",F31=""),"",IF(OR(A31="",COUNTIF(BajetTable[ID item],A31)&lt;&gt;1),"Semak ID item",IF(OR(NOT(ISNUMBER(B31)),NOT(ISNUMBER(C31))),"Isi tarikh / amaun","OK")))</f>
        <v/>
      </c>
    </row>
    <row r="32" spans="7:7" ht="30" customHeight="1">
      <c r="G32" s="9">
        <f>IF(AND(A32="",B32="",C32="",D32="",E32="",F32=""),"",IF(OR(A32="",COUNTIF(BajetTable[ID item],A32)&lt;&gt;1),"Semak ID item",IF(OR(NOT(ISNUMBER(B32)),NOT(ISNUMBER(C32))),"Isi tarikh / amaun","OK")))</f>
        <v/>
      </c>
    </row>
    <row r="33" spans="7:7" ht="30" customHeight="1">
      <c r="G33" s="9">
        <f>IF(AND(A33="",B33="",C33="",D33="",E33="",F33=""),"",IF(OR(A33="",COUNTIF(BajetTable[ID item],A33)&lt;&gt;1),"Semak ID item",IF(OR(NOT(ISNUMBER(B33)),NOT(ISNUMBER(C33))),"Isi tarikh / amaun","OK")))</f>
        <v/>
      </c>
    </row>
    <row r="34" spans="7:7" ht="30" customHeight="1">
      <c r="G34" s="9">
        <f>IF(AND(A34="",B34="",C34="",D34="",E34="",F34=""),"",IF(OR(A34="",COUNTIF(BajetTable[ID item],A34)&lt;&gt;1),"Semak ID item",IF(OR(NOT(ISNUMBER(B34)),NOT(ISNUMBER(C34))),"Isi tarikh / amaun","OK")))</f>
        <v/>
      </c>
    </row>
    <row r="35" spans="7:7" ht="30" customHeight="1">
      <c r="G35" s="9">
        <f>IF(AND(A35="",B35="",C35="",D35="",E35="",F35=""),"",IF(OR(A35="",COUNTIF(BajetTable[ID item],A35)&lt;&gt;1),"Semak ID item",IF(OR(NOT(ISNUMBER(B35)),NOT(ISNUMBER(C35))),"Isi tarikh / amaun","OK")))</f>
        <v/>
      </c>
    </row>
    <row r="36" spans="7:7" ht="30" customHeight="1">
      <c r="G36" s="9">
        <f>IF(AND(A36="",B36="",C36="",D36="",E36="",F36=""),"",IF(OR(A36="",COUNTIF(BajetTable[ID item],A36)&lt;&gt;1),"Semak ID item",IF(OR(NOT(ISNUMBER(B36)),NOT(ISNUMBER(C36))),"Isi tarikh / amaun","OK")))</f>
        <v/>
      </c>
    </row>
    <row r="37" spans="7:7" ht="30" customHeight="1">
      <c r="G37" s="9">
        <f>IF(AND(A37="",B37="",C37="",D37="",E37="",F37=""),"",IF(OR(A37="",COUNTIF(BajetTable[ID item],A37)&lt;&gt;1),"Semak ID item",IF(OR(NOT(ISNUMBER(B37)),NOT(ISNUMBER(C37))),"Isi tarikh / amaun","OK")))</f>
        <v/>
      </c>
    </row>
    <row r="38" spans="7:7" ht="30" customHeight="1">
      <c r="G38" s="9">
        <f>IF(AND(A38="",B38="",C38="",D38="",E38="",F38=""),"",IF(OR(A38="",COUNTIF(BajetTable[ID item],A38)&lt;&gt;1),"Semak ID item",IF(OR(NOT(ISNUMBER(B38)),NOT(ISNUMBER(C38))),"Isi tarikh / amaun","OK")))</f>
        <v/>
      </c>
    </row>
    <row r="39" spans="7:7" ht="30" customHeight="1">
      <c r="G39" s="9">
        <f>IF(AND(A39="",B39="",C39="",D39="",E39="",F39=""),"",IF(OR(A39="",COUNTIF(BajetTable[ID item],A39)&lt;&gt;1),"Semak ID item",IF(OR(NOT(ISNUMBER(B39)),NOT(ISNUMBER(C39))),"Isi tarikh / amaun","OK")))</f>
        <v/>
      </c>
    </row>
    <row r="40" spans="7:7" ht="30" customHeight="1">
      <c r="G40" s="9">
        <f>IF(AND(A40="",B40="",C40="",D40="",E40="",F40=""),"",IF(OR(A40="",COUNTIF(BajetTable[ID item],A40)&lt;&gt;1),"Semak ID item",IF(OR(NOT(ISNUMBER(B40)),NOT(ISNUMBER(C40))),"Isi tarikh / amaun","OK")))</f>
        <v/>
      </c>
    </row>
    <row r="41" spans="7:7" ht="30" customHeight="1">
      <c r="G41" s="9">
        <f>IF(AND(A41="",B41="",C41="",D41="",E41="",F41=""),"",IF(OR(A41="",COUNTIF(BajetTable[ID item],A41)&lt;&gt;1),"Semak ID item",IF(OR(NOT(ISNUMBER(B41)),NOT(ISNUMBER(C41))),"Isi tarikh / amaun","OK")))</f>
        <v/>
      </c>
    </row>
    <row r="42" spans="7:7" ht="30" customHeight="1">
      <c r="G42" s="9">
        <f>IF(AND(A42="",B42="",C42="",D42="",E42="",F42=""),"",IF(OR(A42="",COUNTIF(BajetTable[ID item],A42)&lt;&gt;1),"Semak ID item",IF(OR(NOT(ISNUMBER(B42)),NOT(ISNUMBER(C42))),"Isi tarikh / amaun","OK")))</f>
        <v/>
      </c>
    </row>
    <row r="43" spans="7:7" ht="30" customHeight="1">
      <c r="G43" s="9">
        <f>IF(AND(A43="",B43="",C43="",D43="",E43="",F43=""),"",IF(OR(A43="",COUNTIF(BajetTable[ID item],A43)&lt;&gt;1),"Semak ID item",IF(OR(NOT(ISNUMBER(B43)),NOT(ISNUMBER(C43))),"Isi tarikh / amaun","OK")))</f>
        <v/>
      </c>
    </row>
    <row r="44" spans="7:7" ht="30" customHeight="1">
      <c r="G44" s="9">
        <f>IF(AND(A44="",B44="",C44="",D44="",E44="",F44=""),"",IF(OR(A44="",COUNTIF(BajetTable[ID item],A44)&lt;&gt;1),"Semak ID item",IF(OR(NOT(ISNUMBER(B44)),NOT(ISNUMBER(C44))),"Isi tarikh / amaun","OK")))</f>
        <v/>
      </c>
    </row>
    <row r="45" spans="7:7" ht="30" customHeight="1">
      <c r="G45" s="9">
        <f>IF(AND(A45="",B45="",C45="",D45="",E45="",F45=""),"",IF(OR(A45="",COUNTIF(BajetTable[ID item],A45)&lt;&gt;1),"Semak ID item",IF(OR(NOT(ISNUMBER(B45)),NOT(ISNUMBER(C45))),"Isi tarikh / amaun","OK")))</f>
        <v/>
      </c>
    </row>
    <row r="46" spans="7:7" ht="30" customHeight="1">
      <c r="G46" s="9">
        <f>IF(AND(A46="",B46="",C46="",D46="",E46="",F46=""),"",IF(OR(A46="",COUNTIF(BajetTable[ID item],A46)&lt;&gt;1),"Semak ID item",IF(OR(NOT(ISNUMBER(B46)),NOT(ISNUMBER(C46))),"Isi tarikh / amaun","OK")))</f>
        <v/>
      </c>
    </row>
    <row r="47" spans="7:7" ht="30" customHeight="1">
      <c r="G47" s="9">
        <f>IF(AND(A47="",B47="",C47="",D47="",E47="",F47=""),"",IF(OR(A47="",COUNTIF(BajetTable[ID item],A47)&lt;&gt;1),"Semak ID item",IF(OR(NOT(ISNUMBER(B47)),NOT(ISNUMBER(C47))),"Isi tarikh / amaun","OK")))</f>
        <v/>
      </c>
    </row>
    <row r="48" spans="7:7" ht="30" customHeight="1">
      <c r="G48" s="9">
        <f>IF(AND(A48="",B48="",C48="",D48="",E48="",F48=""),"",IF(OR(A48="",COUNTIF(BajetTable[ID item],A48)&lt;&gt;1),"Semak ID item",IF(OR(NOT(ISNUMBER(B48)),NOT(ISNUMBER(C48))),"Isi tarikh / amaun","OK")))</f>
        <v/>
      </c>
    </row>
    <row r="49" spans="7:7" ht="30" customHeight="1">
      <c r="G49" s="9">
        <f>IF(AND(A49="",B49="",C49="",D49="",E49="",F49=""),"",IF(OR(A49="",COUNTIF(BajetTable[ID item],A49)&lt;&gt;1),"Semak ID item",IF(OR(NOT(ISNUMBER(B49)),NOT(ISNUMBER(C49))),"Isi tarikh / amaun","OK")))</f>
        <v/>
      </c>
    </row>
    <row r="50" spans="7:7" ht="30" customHeight="1">
      <c r="G50" s="9">
        <f>IF(AND(A50="",B50="",C50="",D50="",E50="",F50=""),"",IF(OR(A50="",COUNTIF(BajetTable[ID item],A50)&lt;&gt;1),"Semak ID item",IF(OR(NOT(ISNUMBER(B50)),NOT(ISNUMBER(C50))),"Isi tarikh / amaun","OK")))</f>
        <v/>
      </c>
    </row>
    <row r="51" spans="7:7" ht="30" customHeight="1">
      <c r="G51" s="9">
        <f>IF(AND(A51="",B51="",C51="",D51="",E51="",F51=""),"",IF(OR(A51="",COUNTIF(BajetTable[ID item],A51)&lt;&gt;1),"Semak ID item",IF(OR(NOT(ISNUMBER(B51)),NOT(ISNUMBER(C51))),"Isi tarikh / amaun","OK")))</f>
        <v/>
      </c>
    </row>
    <row r="52" spans="7:7" ht="30" customHeight="1">
      <c r="G52" s="9">
        <f>IF(AND(A52="",B52="",C52="",D52="",E52="",F52=""),"",IF(OR(A52="",COUNTIF(BajetTable[ID item],A52)&lt;&gt;1),"Semak ID item",IF(OR(NOT(ISNUMBER(B52)),NOT(ISNUMBER(C52))),"Isi tarikh / amaun","OK")))</f>
        <v/>
      </c>
    </row>
    <row r="53" spans="7:7" ht="30" customHeight="1">
      <c r="G53" s="9">
        <f>IF(AND(A53="",B53="",C53="",D53="",E53="",F53=""),"",IF(OR(A53="",COUNTIF(BajetTable[ID item],A53)&lt;&gt;1),"Semak ID item",IF(OR(NOT(ISNUMBER(B53)),NOT(ISNUMBER(C53))),"Isi tarikh / amaun","OK")))</f>
        <v/>
      </c>
    </row>
    <row r="54" spans="7:7" ht="30" customHeight="1">
      <c r="G54" s="9">
        <f>IF(AND(A54="",B54="",C54="",D54="",E54="",F54=""),"",IF(OR(A54="",COUNTIF(BajetTable[ID item],A54)&lt;&gt;1),"Semak ID item",IF(OR(NOT(ISNUMBER(B54)),NOT(ISNUMBER(C54))),"Isi tarikh / amaun","OK")))</f>
        <v/>
      </c>
    </row>
    <row r="55" spans="7:7" ht="30" customHeight="1">
      <c r="G55" s="9">
        <f>IF(AND(A55="",B55="",C55="",D55="",E55="",F55=""),"",IF(OR(A55="",COUNTIF(BajetTable[ID item],A55)&lt;&gt;1),"Semak ID item",IF(OR(NOT(ISNUMBER(B55)),NOT(ISNUMBER(C55))),"Isi tarikh / amaun","OK")))</f>
        <v/>
      </c>
    </row>
    <row r="56" spans="7:7" ht="30" customHeight="1">
      <c r="G56" s="9">
        <f>IF(AND(A56="",B56="",C56="",D56="",E56="",F56=""),"",IF(OR(A56="",COUNTIF(BajetTable[ID item],A56)&lt;&gt;1),"Semak ID item",IF(OR(NOT(ISNUMBER(B56)),NOT(ISNUMBER(C56))),"Isi tarikh / amaun","OK")))</f>
        <v/>
      </c>
    </row>
    <row r="57" spans="7:7" ht="30" customHeight="1">
      <c r="G57" s="9">
        <f>IF(AND(A57="",B57="",C57="",D57="",E57="",F57=""),"",IF(OR(A57="",COUNTIF(BajetTable[ID item],A57)&lt;&gt;1),"Semak ID item",IF(OR(NOT(ISNUMBER(B57)),NOT(ISNUMBER(C57))),"Isi tarikh / amaun","OK")))</f>
        <v/>
      </c>
    </row>
    <row r="58" spans="7:7" ht="30" customHeight="1">
      <c r="G58" s="9">
        <f>IF(AND(A58="",B58="",C58="",D58="",E58="",F58=""),"",IF(OR(A58="",COUNTIF(BajetTable[ID item],A58)&lt;&gt;1),"Semak ID item",IF(OR(NOT(ISNUMBER(B58)),NOT(ISNUMBER(C58))),"Isi tarikh / amaun","OK")))</f>
        <v/>
      </c>
    </row>
    <row r="59" spans="7:7" ht="30" customHeight="1">
      <c r="G59" s="9">
        <f>IF(AND(A59="",B59="",C59="",D59="",E59="",F59=""),"",IF(OR(A59="",COUNTIF(BajetTable[ID item],A59)&lt;&gt;1),"Semak ID item",IF(OR(NOT(ISNUMBER(B59)),NOT(ISNUMBER(C59))),"Isi tarikh / amaun","OK")))</f>
        <v/>
      </c>
    </row>
    <row r="60" spans="7:7" ht="30" customHeight="1">
      <c r="G60" s="9">
        <f>IF(AND(A60="",B60="",C60="",D60="",E60="",F60=""),"",IF(OR(A60="",COUNTIF(BajetTable[ID item],A60)&lt;&gt;1),"Semak ID item",IF(OR(NOT(ISNUMBER(B60)),NOT(ISNUMBER(C60))),"Isi tarikh / amaun","OK")))</f>
        <v/>
      </c>
    </row>
    <row r="61" spans="7:7" ht="30" customHeight="1">
      <c r="G61" s="9">
        <f>IF(AND(A61="",B61="",C61="",D61="",E61="",F61=""),"",IF(OR(A61="",COUNTIF(BajetTable[ID item],A61)&lt;&gt;1),"Semak ID item",IF(OR(NOT(ISNUMBER(B61)),NOT(ISNUMBER(C61))),"Isi tarikh / amaun","OK")))</f>
        <v/>
      </c>
    </row>
    <row r="62" spans="7:7" ht="30" customHeight="1">
      <c r="G62" s="9">
        <f>IF(AND(A62="",B62="",C62="",D62="",E62="",F62=""),"",IF(OR(A62="",COUNTIF(BajetTable[ID item],A62)&lt;&gt;1),"Semak ID item",IF(OR(NOT(ISNUMBER(B62)),NOT(ISNUMBER(C62))),"Isi tarikh / amaun","OK")))</f>
        <v/>
      </c>
    </row>
    <row r="63" spans="7:7" ht="30" customHeight="1">
      <c r="G63" s="9">
        <f>IF(AND(A63="",B63="",C63="",D63="",E63="",F63=""),"",IF(OR(A63="",COUNTIF(BajetTable[ID item],A63)&lt;&gt;1),"Semak ID item",IF(OR(NOT(ISNUMBER(B63)),NOT(ISNUMBER(C63))),"Isi tarikh / amaun","OK")))</f>
        <v/>
      </c>
    </row>
    <row r="64" spans="7:7" ht="30" customHeight="1">
      <c r="G64" s="9">
        <f>IF(AND(A64="",B64="",C64="",D64="",E64="",F64=""),"",IF(OR(A64="",COUNTIF(BajetTable[ID item],A64)&lt;&gt;1),"Semak ID item",IF(OR(NOT(ISNUMBER(B64)),NOT(ISNUMBER(C64))),"Isi tarikh / amaun","OK")))</f>
        <v/>
      </c>
    </row>
    <row r="65" spans="7:7" ht="30" customHeight="1">
      <c r="G65" s="9">
        <f>IF(AND(A65="",B65="",C65="",D65="",E65="",F65=""),"",IF(OR(A65="",COUNTIF(BajetTable[ID item],A65)&lt;&gt;1),"Semak ID item",IF(OR(NOT(ISNUMBER(B65)),NOT(ISNUMBER(C65))),"Isi tarikh / amaun","OK")))</f>
        <v/>
      </c>
    </row>
    <row r="66" spans="7:7" ht="30" customHeight="1">
      <c r="G66" s="9">
        <f>IF(AND(A66="",B66="",C66="",D66="",E66="",F66=""),"",IF(OR(A66="",COUNTIF(BajetTable[ID item],A66)&lt;&gt;1),"Semak ID item",IF(OR(NOT(ISNUMBER(B66)),NOT(ISNUMBER(C66))),"Isi tarikh / amaun","OK")))</f>
        <v/>
      </c>
    </row>
    <row r="67" spans="7:7" ht="30" customHeight="1">
      <c r="G67" s="9">
        <f>IF(AND(A67="",B67="",C67="",D67="",E67="",F67=""),"",IF(OR(A67="",COUNTIF(BajetTable[ID item],A67)&lt;&gt;1),"Semak ID item",IF(OR(NOT(ISNUMBER(B67)),NOT(ISNUMBER(C67))),"Isi tarikh / amaun","OK")))</f>
        <v/>
      </c>
    </row>
    <row r="68" spans="7:7" ht="30" customHeight="1">
      <c r="G68" s="9">
        <f>IF(AND(A68="",B68="",C68="",D68="",E68="",F68=""),"",IF(OR(A68="",COUNTIF(BajetTable[ID item],A68)&lt;&gt;1),"Semak ID item",IF(OR(NOT(ISNUMBER(B68)),NOT(ISNUMBER(C68))),"Isi tarikh / amaun","OK")))</f>
        <v/>
      </c>
    </row>
    <row r="69" spans="7:7" ht="30" customHeight="1">
      <c r="G69" s="9">
        <f>IF(AND(A69="",B69="",C69="",D69="",E69="",F69=""),"",IF(OR(A69="",COUNTIF(BajetTable[ID item],A69)&lt;&gt;1),"Semak ID item",IF(OR(NOT(ISNUMBER(B69)),NOT(ISNUMBER(C69))),"Isi tarikh / amaun","OK")))</f>
        <v/>
      </c>
    </row>
    <row r="70" spans="7:7" ht="30" customHeight="1">
      <c r="G70" s="9">
        <f>IF(AND(A70="",B70="",C70="",D70="",E70="",F70=""),"",IF(OR(A70="",COUNTIF(BajetTable[ID item],A70)&lt;&gt;1),"Semak ID item",IF(OR(NOT(ISNUMBER(B70)),NOT(ISNUMBER(C70))),"Isi tarikh / amaun","OK")))</f>
        <v/>
      </c>
    </row>
    <row r="71" spans="7:7" ht="30" customHeight="1">
      <c r="G71" s="9">
        <f>IF(AND(A71="",B71="",C71="",D71="",E71="",F71=""),"",IF(OR(A71="",COUNTIF(BajetTable[ID item],A71)&lt;&gt;1),"Semak ID item",IF(OR(NOT(ISNUMBER(B71)),NOT(ISNUMBER(C71))),"Isi tarikh / amaun","OK")))</f>
        <v/>
      </c>
    </row>
    <row r="72" spans="7:7" ht="30" customHeight="1">
      <c r="G72" s="9">
        <f>IF(AND(A72="",B72="",C72="",D72="",E72="",F72=""),"",IF(OR(A72="",COUNTIF(BajetTable[ID item],A72)&lt;&gt;1),"Semak ID item",IF(OR(NOT(ISNUMBER(B72)),NOT(ISNUMBER(C72))),"Isi tarikh / amaun","OK")))</f>
        <v/>
      </c>
    </row>
    <row r="73" spans="7:7" ht="30" customHeight="1">
      <c r="G73" s="9">
        <f>IF(AND(A73="",B73="",C73="",D73="",E73="",F73=""),"",IF(OR(A73="",COUNTIF(BajetTable[ID item],A73)&lt;&gt;1),"Semak ID item",IF(OR(NOT(ISNUMBER(B73)),NOT(ISNUMBER(C73))),"Isi tarikh / amaun","OK")))</f>
        <v/>
      </c>
    </row>
    <row r="74" spans="7:7" ht="30" customHeight="1">
      <c r="G74" s="9">
        <f>IF(AND(A74="",B74="",C74="",D74="",E74="",F74=""),"",IF(OR(A74="",COUNTIF(BajetTable[ID item],A74)&lt;&gt;1),"Semak ID item",IF(OR(NOT(ISNUMBER(B74)),NOT(ISNUMBER(C74))),"Isi tarikh / amaun","OK")))</f>
        <v/>
      </c>
    </row>
    <row r="75" spans="7:7" ht="30" customHeight="1">
      <c r="G75" s="9">
        <f>IF(AND(A75="",B75="",C75="",D75="",E75="",F75=""),"",IF(OR(A75="",COUNTIF(BajetTable[ID item],A75)&lt;&gt;1),"Semak ID item",IF(OR(NOT(ISNUMBER(B75)),NOT(ISNUMBER(C75))),"Isi tarikh / amaun","OK")))</f>
        <v/>
      </c>
    </row>
    <row r="76" spans="7:7" ht="30" customHeight="1">
      <c r="G76" s="9">
        <f>IF(AND(A76="",B76="",C76="",D76="",E76="",F76=""),"",IF(OR(A76="",COUNTIF(BajetTable[ID item],A76)&lt;&gt;1),"Semak ID item",IF(OR(NOT(ISNUMBER(B76)),NOT(ISNUMBER(C76))),"Isi tarikh / amaun","OK")))</f>
        <v/>
      </c>
    </row>
    <row r="77" spans="7:7" ht="30" customHeight="1">
      <c r="G77" s="9">
        <f>IF(AND(A77="",B77="",C77="",D77="",E77="",F77=""),"",IF(OR(A77="",COUNTIF(BajetTable[ID item],A77)&lt;&gt;1),"Semak ID item",IF(OR(NOT(ISNUMBER(B77)),NOT(ISNUMBER(C77))),"Isi tarikh / amaun","OK")))</f>
        <v/>
      </c>
    </row>
    <row r="78" spans="7:7" ht="30" customHeight="1">
      <c r="G78" s="9">
        <f>IF(AND(A78="",B78="",C78="",D78="",E78="",F78=""),"",IF(OR(A78="",COUNTIF(BajetTable[ID item],A78)&lt;&gt;1),"Semak ID item",IF(OR(NOT(ISNUMBER(B78)),NOT(ISNUMBER(C78))),"Isi tarikh / amaun","OK")))</f>
        <v/>
      </c>
    </row>
    <row r="79" spans="7:7" ht="30" customHeight="1">
      <c r="G79" s="9">
        <f>IF(AND(A79="",B79="",C79="",D79="",E79="",F79=""),"",IF(OR(A79="",COUNTIF(BajetTable[ID item],A79)&lt;&gt;1),"Semak ID item",IF(OR(NOT(ISNUMBER(B79)),NOT(ISNUMBER(C79))),"Isi tarikh / amaun","OK")))</f>
        <v/>
      </c>
    </row>
    <row r="80" spans="7:7" ht="30" customHeight="1">
      <c r="G80" s="9">
        <f>IF(AND(A80="",B80="",C80="",D80="",E80="",F80=""),"",IF(OR(A80="",COUNTIF(BajetTable[ID item],A80)&lt;&gt;1),"Semak ID item",IF(OR(NOT(ISNUMBER(B80)),NOT(ISNUMBER(C80))),"Isi tarikh / amaun","OK")))</f>
        <v/>
      </c>
    </row>
    <row r="81" spans="7:7" ht="30" customHeight="1">
      <c r="G81" s="9">
        <f>IF(AND(A81="",B81="",C81="",D81="",E81="",F81=""),"",IF(OR(A81="",COUNTIF(BajetTable[ID item],A81)&lt;&gt;1),"Semak ID item",IF(OR(NOT(ISNUMBER(B81)),NOT(ISNUMBER(C81))),"Isi tarikh / amaun","OK")))</f>
        <v/>
      </c>
    </row>
    <row r="82" spans="7:7" ht="30" customHeight="1">
      <c r="G82" s="9">
        <f>IF(AND(A82="",B82="",C82="",D82="",E82="",F82=""),"",IF(OR(A82="",COUNTIF(BajetTable[ID item],A82)&lt;&gt;1),"Semak ID item",IF(OR(NOT(ISNUMBER(B82)),NOT(ISNUMBER(C82))),"Isi tarikh / amaun","OK")))</f>
        <v/>
      </c>
    </row>
    <row r="83" spans="7:7" ht="30" customHeight="1">
      <c r="G83" s="9">
        <f>IF(AND(A83="",B83="",C83="",D83="",E83="",F83=""),"",IF(OR(A83="",COUNTIF(BajetTable[ID item],A83)&lt;&gt;1),"Semak ID item",IF(OR(NOT(ISNUMBER(B83)),NOT(ISNUMBER(C83))),"Isi tarikh / amaun","OK")))</f>
        <v/>
      </c>
    </row>
    <row r="84" spans="7:7" ht="30" customHeight="1">
      <c r="G84" s="9">
        <f>IF(AND(A84="",B84="",C84="",D84="",E84="",F84=""),"",IF(OR(A84="",COUNTIF(BajetTable[ID item],A84)&lt;&gt;1),"Semak ID item",IF(OR(NOT(ISNUMBER(B84)),NOT(ISNUMBER(C84))),"Isi tarikh / amaun","OK")))</f>
        <v/>
      </c>
    </row>
    <row r="85" spans="7:7" ht="30" customHeight="1">
      <c r="G85" s="9">
        <f>IF(AND(A85="",B85="",C85="",D85="",E85="",F85=""),"",IF(OR(A85="",COUNTIF(BajetTable[ID item],A85)&lt;&gt;1),"Semak ID item",IF(OR(NOT(ISNUMBER(B85)),NOT(ISNUMBER(C85))),"Isi tarikh / amaun","OK")))</f>
        <v/>
      </c>
    </row>
    <row r="86" spans="7:7" ht="30" customHeight="1">
      <c r="G86" s="9">
        <f>IF(AND(A86="",B86="",C86="",D86="",E86="",F86=""),"",IF(OR(A86="",COUNTIF(BajetTable[ID item],A86)&lt;&gt;1),"Semak ID item",IF(OR(NOT(ISNUMBER(B86)),NOT(ISNUMBER(C86))),"Isi tarikh / amaun","OK")))</f>
        <v/>
      </c>
    </row>
    <row r="87" spans="7:7" ht="30" customHeight="1">
      <c r="G87" s="9">
        <f>IF(AND(A87="",B87="",C87="",D87="",E87="",F87=""),"",IF(OR(A87="",COUNTIF(BajetTable[ID item],A87)&lt;&gt;1),"Semak ID item",IF(OR(NOT(ISNUMBER(B87)),NOT(ISNUMBER(C87))),"Isi tarikh / amaun","OK")))</f>
        <v/>
      </c>
    </row>
    <row r="88" spans="7:7" ht="30" customHeight="1">
      <c r="G88" s="9">
        <f>IF(AND(A88="",B88="",C88="",D88="",E88="",F88=""),"",IF(OR(A88="",COUNTIF(BajetTable[ID item],A88)&lt;&gt;1),"Semak ID item",IF(OR(NOT(ISNUMBER(B88)),NOT(ISNUMBER(C88))),"Isi tarikh / amaun","OK")))</f>
        <v/>
      </c>
    </row>
    <row r="89" spans="7:7" ht="30" customHeight="1">
      <c r="G89" s="9">
        <f>IF(AND(A89="",B89="",C89="",D89="",E89="",F89=""),"",IF(OR(A89="",COUNTIF(BajetTable[ID item],A89)&lt;&gt;1),"Semak ID item",IF(OR(NOT(ISNUMBER(B89)),NOT(ISNUMBER(C89))),"Isi tarikh / amaun","OK")))</f>
        <v/>
      </c>
    </row>
    <row r="90" spans="7:7" ht="30" customHeight="1">
      <c r="G90" s="9">
        <f>IF(AND(A90="",B90="",C90="",D90="",E90="",F90=""),"",IF(OR(A90="",COUNTIF(BajetTable[ID item],A90)&lt;&gt;1),"Semak ID item",IF(OR(NOT(ISNUMBER(B90)),NOT(ISNUMBER(C90))),"Isi tarikh / amaun","OK")))</f>
        <v/>
      </c>
    </row>
    <row r="91" spans="7:7" ht="30" customHeight="1">
      <c r="G91" s="9">
        <f>IF(AND(A91="",B91="",C91="",D91="",E91="",F91=""),"",IF(OR(A91="",COUNTIF(BajetTable[ID item],A91)&lt;&gt;1),"Semak ID item",IF(OR(NOT(ISNUMBER(B91)),NOT(ISNUMBER(C91))),"Isi tarikh / amaun","OK")))</f>
        <v/>
      </c>
    </row>
    <row r="92" spans="7:7" ht="30" customHeight="1">
      <c r="G92" s="9">
        <f>IF(AND(A92="",B92="",C92="",D92="",E92="",F92=""),"",IF(OR(A92="",COUNTIF(BajetTable[ID item],A92)&lt;&gt;1),"Semak ID item",IF(OR(NOT(ISNUMBER(B92)),NOT(ISNUMBER(C92))),"Isi tarikh / amaun","OK")))</f>
        <v/>
      </c>
    </row>
    <row r="93" spans="7:7" ht="30" customHeight="1">
      <c r="G93" s="9">
        <f>IF(AND(A93="",B93="",C93="",D93="",E93="",F93=""),"",IF(OR(A93="",COUNTIF(BajetTable[ID item],A93)&lt;&gt;1),"Semak ID item",IF(OR(NOT(ISNUMBER(B93)),NOT(ISNUMBER(C93))),"Isi tarikh / amaun","OK")))</f>
        <v/>
      </c>
    </row>
    <row r="94" spans="7:7" ht="30" customHeight="1">
      <c r="G94" s="9">
        <f>IF(AND(A94="",B94="",C94="",D94="",E94="",F94=""),"",IF(OR(A94="",COUNTIF(BajetTable[ID item],A94)&lt;&gt;1),"Semak ID item",IF(OR(NOT(ISNUMBER(B94)),NOT(ISNUMBER(C94))),"Isi tarikh / amaun","OK")))</f>
        <v/>
      </c>
    </row>
    <row r="95" spans="7:7" ht="30" customHeight="1">
      <c r="G95" s="9">
        <f>IF(AND(A95="",B95="",C95="",D95="",E95="",F95=""),"",IF(OR(A95="",COUNTIF(BajetTable[ID item],A95)&lt;&gt;1),"Semak ID item",IF(OR(NOT(ISNUMBER(B95)),NOT(ISNUMBER(C95))),"Isi tarikh / amaun","OK")))</f>
        <v/>
      </c>
    </row>
    <row r="96" spans="7:7" ht="30" customHeight="1">
      <c r="G96" s="9">
        <f>IF(AND(A96="",B96="",C96="",D96="",E96="",F96=""),"",IF(OR(A96="",COUNTIF(BajetTable[ID item],A96)&lt;&gt;1),"Semak ID item",IF(OR(NOT(ISNUMBER(B96)),NOT(ISNUMBER(C96))),"Isi tarikh / amaun","OK")))</f>
        <v/>
      </c>
    </row>
    <row r="97" spans="7:7" ht="30" customHeight="1">
      <c r="G97" s="9">
        <f>IF(AND(A97="",B97="",C97="",D97="",E97="",F97=""),"",IF(OR(A97="",COUNTIF(BajetTable[ID item],A97)&lt;&gt;1),"Semak ID item",IF(OR(NOT(ISNUMBER(B97)),NOT(ISNUMBER(C97))),"Isi tarikh / amaun","OK")))</f>
        <v/>
      </c>
    </row>
    <row r="98" spans="7:7" ht="30" customHeight="1">
      <c r="G98" s="9">
        <f>IF(AND(A98="",B98="",C98="",D98="",E98="",F98=""),"",IF(OR(A98="",COUNTIF(BajetTable[ID item],A98)&lt;&gt;1),"Semak ID item",IF(OR(NOT(ISNUMBER(B98)),NOT(ISNUMBER(C98))),"Isi tarikh / amaun","OK")))</f>
        <v/>
      </c>
    </row>
    <row r="99" spans="7:7" ht="30" customHeight="1">
      <c r="G99" s="9">
        <f>IF(AND(A99="",B99="",C99="",D99="",E99="",F99=""),"",IF(OR(A99="",COUNTIF(BajetTable[ID item],A99)&lt;&gt;1),"Semak ID item",IF(OR(NOT(ISNUMBER(B99)),NOT(ISNUMBER(C99))),"Isi tarikh / amaun","OK")))</f>
        <v/>
      </c>
    </row>
    <row r="100" spans="7:7" ht="30" customHeight="1">
      <c r="G100" s="9">
        <f>IF(AND(A100="",B100="",C100="",D100="",E100="",F100=""),"",IF(OR(A100="",COUNTIF(BajetTable[ID item],A100)&lt;&gt;1),"Semak ID item",IF(OR(NOT(ISNUMBER(B100)),NOT(ISNUMBER(C100))),"Isi tarikh / amaun","OK")))</f>
        <v/>
      </c>
    </row>
    <row r="101" spans="7:7" ht="30" customHeight="1">
      <c r="G101" s="9">
        <f>IF(AND(A101="",B101="",C101="",D101="",E101="",F101=""),"",IF(OR(A101="",COUNTIF(BajetTable[ID item],A101)&lt;&gt;1),"Semak ID item",IF(OR(NOT(ISNUMBER(B101)),NOT(ISNUMBER(C101))),"Isi tarikh / amaun","OK")))</f>
        <v/>
      </c>
    </row>
    <row r="102" spans="7:7" ht="30" customHeight="1">
      <c r="G102" s="9">
        <f>IF(AND(A102="",B102="",C102="",D102="",E102="",F102=""),"",IF(OR(A102="",COUNTIF(BajetTable[ID item],A102)&lt;&gt;1),"Semak ID item",IF(OR(NOT(ISNUMBER(B102)),NOT(ISNUMBER(C102))),"Isi tarikh / amaun","OK")))</f>
        <v/>
      </c>
    </row>
    <row r="103" spans="7:7" ht="30" customHeight="1">
      <c r="G103" s="9">
        <f>IF(AND(A103="",B103="",C103="",D103="",E103="",F103=""),"",IF(OR(A103="",COUNTIF(BajetTable[ID item],A103)&lt;&gt;1),"Semak ID item",IF(OR(NOT(ISNUMBER(B103)),NOT(ISNUMBER(C103))),"Isi tarikh / amaun","OK")))</f>
        <v/>
      </c>
    </row>
    <row r="104" spans="7:7" ht="30" customHeight="1">
      <c r="G104" s="9">
        <f>IF(AND(A104="",B104="",C104="",D104="",E104="",F104=""),"",IF(OR(A104="",COUNTIF(BajetTable[ID item],A104)&lt;&gt;1),"Semak ID item",IF(OR(NOT(ISNUMBER(B104)),NOT(ISNUMBER(C104))),"Isi tarikh / amaun","OK")))</f>
        <v/>
      </c>
    </row>
    <row r="105" spans="7:7" ht="30" customHeight="1">
      <c r="G105" s="9">
        <f>IF(AND(A105="",B105="",C105="",D105="",E105="",F105=""),"",IF(OR(A105="",COUNTIF(BajetTable[ID item],A105)&lt;&gt;1),"Semak ID item",IF(OR(NOT(ISNUMBER(B105)),NOT(ISNUMBER(C105))),"Isi tarikh / amaun","OK")))</f>
        <v/>
      </c>
    </row>
    <row r="106" spans="7:7" ht="30" customHeight="1">
      <c r="G106" s="9">
        <f>IF(AND(A106="",B106="",C106="",D106="",E106="",F106=""),"",IF(OR(A106="",COUNTIF(BajetTable[ID item],A106)&lt;&gt;1),"Semak ID item",IF(OR(NOT(ISNUMBER(B106)),NOT(ISNUMBER(C106))),"Isi tarikh / amaun","OK")))</f>
        <v/>
      </c>
    </row>
    <row r="107" spans="7:7" ht="30" customHeight="1">
      <c r="G107" s="9">
        <f>IF(AND(A107="",B107="",C107="",D107="",E107="",F107=""),"",IF(OR(A107="",COUNTIF(BajetTable[ID item],A107)&lt;&gt;1),"Semak ID item",IF(OR(NOT(ISNUMBER(B107)),NOT(ISNUMBER(C107))),"Isi tarikh / amaun","OK")))</f>
        <v/>
      </c>
    </row>
    <row r="108" spans="7:7" ht="30" customHeight="1">
      <c r="G108" s="9">
        <f>IF(AND(A108="",B108="",C108="",D108="",E108="",F108=""),"",IF(OR(A108="",COUNTIF(BajetTable[ID item],A108)&lt;&gt;1),"Semak ID item",IF(OR(NOT(ISNUMBER(B108)),NOT(ISNUMBER(C108))),"Isi tarikh / amaun","OK")))</f>
        <v/>
      </c>
    </row>
    <row r="109" spans="7:7" ht="30" customHeight="1">
      <c r="G109" s="9">
        <f>IF(AND(A109="",B109="",C109="",D109="",E109="",F109=""),"",IF(OR(A109="",COUNTIF(BajetTable[ID item],A109)&lt;&gt;1),"Semak ID item",IF(OR(NOT(ISNUMBER(B109)),NOT(ISNUMBER(C109))),"Isi tarikh / amaun","OK")))</f>
        <v/>
      </c>
    </row>
    <row r="110" spans="7:7" ht="30" customHeight="1">
      <c r="G110" s="9">
        <f>IF(AND(A110="",B110="",C110="",D110="",E110="",F110=""),"",IF(OR(A110="",COUNTIF(BajetTable[ID item],A110)&lt;&gt;1),"Semak ID item",IF(OR(NOT(ISNUMBER(B110)),NOT(ISNUMBER(C110))),"Isi tarikh / amaun","OK")))</f>
        <v/>
      </c>
    </row>
    <row r="111" spans="7:7" ht="30" customHeight="1">
      <c r="G111" s="9">
        <f>IF(AND(A111="",B111="",C111="",D111="",E111="",F111=""),"",IF(OR(A111="",COUNTIF(BajetTable[ID item],A111)&lt;&gt;1),"Semak ID item",IF(OR(NOT(ISNUMBER(B111)),NOT(ISNUMBER(C111))),"Isi tarikh / amaun","OK")))</f>
        <v/>
      </c>
    </row>
    <row r="112" spans="7:7" ht="30" customHeight="1">
      <c r="G112" s="9">
        <f>IF(AND(A112="",B112="",C112="",D112="",E112="",F112=""),"",IF(OR(A112="",COUNTIF(BajetTable[ID item],A112)&lt;&gt;1),"Semak ID item",IF(OR(NOT(ISNUMBER(B112)),NOT(ISNUMBER(C112))),"Isi tarikh / amaun","OK")))</f>
        <v/>
      </c>
    </row>
    <row r="113" spans="7:7" ht="30" customHeight="1">
      <c r="G113" s="9">
        <f>IF(AND(A113="",B113="",C113="",D113="",E113="",F113=""),"",IF(OR(A113="",COUNTIF(BajetTable[ID item],A113)&lt;&gt;1),"Semak ID item",IF(OR(NOT(ISNUMBER(B113)),NOT(ISNUMBER(C113))),"Isi tarikh / amaun","OK")))</f>
        <v/>
      </c>
    </row>
    <row r="114" spans="7:7" ht="30" customHeight="1">
      <c r="G114" s="9">
        <f>IF(AND(A114="",B114="",C114="",D114="",E114="",F114=""),"",IF(OR(A114="",COUNTIF(BajetTable[ID item],A114)&lt;&gt;1),"Semak ID item",IF(OR(NOT(ISNUMBER(B114)),NOT(ISNUMBER(C114))),"Isi tarikh / amaun","OK")))</f>
        <v/>
      </c>
    </row>
    <row r="115" spans="7:7" ht="30" customHeight="1">
      <c r="G115" s="9">
        <f>IF(AND(A115="",B115="",C115="",D115="",E115="",F115=""),"",IF(OR(A115="",COUNTIF(BajetTable[ID item],A115)&lt;&gt;1),"Semak ID item",IF(OR(NOT(ISNUMBER(B115)),NOT(ISNUMBER(C115))),"Isi tarikh / amaun","OK")))</f>
        <v/>
      </c>
    </row>
    <row r="116" spans="7:7" ht="30" customHeight="1">
      <c r="G116" s="9">
        <f>IF(AND(A116="",B116="",C116="",D116="",E116="",F116=""),"",IF(OR(A116="",COUNTIF(BajetTable[ID item],A116)&lt;&gt;1),"Semak ID item",IF(OR(NOT(ISNUMBER(B116)),NOT(ISNUMBER(C116))),"Isi tarikh / amaun","OK")))</f>
        <v/>
      </c>
    </row>
    <row r="117" spans="7:7" ht="30" customHeight="1">
      <c r="G117" s="9">
        <f>IF(AND(A117="",B117="",C117="",D117="",E117="",F117=""),"",IF(OR(A117="",COUNTIF(BajetTable[ID item],A117)&lt;&gt;1),"Semak ID item",IF(OR(NOT(ISNUMBER(B117)),NOT(ISNUMBER(C117))),"Isi tarikh / amaun","OK")))</f>
        <v/>
      </c>
    </row>
    <row r="118" spans="7:7" ht="30" customHeight="1">
      <c r="G118" s="9">
        <f>IF(AND(A118="",B118="",C118="",D118="",E118="",F118=""),"",IF(OR(A118="",COUNTIF(BajetTable[ID item],A118)&lt;&gt;1),"Semak ID item",IF(OR(NOT(ISNUMBER(B118)),NOT(ISNUMBER(C118))),"Isi tarikh / amaun","OK")))</f>
        <v/>
      </c>
    </row>
    <row r="119" spans="7:7" ht="30" customHeight="1">
      <c r="G119" s="9">
        <f>IF(AND(A119="",B119="",C119="",D119="",E119="",F119=""),"",IF(OR(A119="",COUNTIF(BajetTable[ID item],A119)&lt;&gt;1),"Semak ID item",IF(OR(NOT(ISNUMBER(B119)),NOT(ISNUMBER(C119))),"Isi tarikh / amaun","OK")))</f>
        <v/>
      </c>
    </row>
    <row r="120" spans="7:7" ht="30" customHeight="1">
      <c r="G120" s="9">
        <f>IF(AND(A120="",B120="",C120="",D120="",E120="",F120=""),"",IF(OR(A120="",COUNTIF(BajetTable[ID item],A120)&lt;&gt;1),"Semak ID item",IF(OR(NOT(ISNUMBER(B120)),NOT(ISNUMBER(C120))),"Isi tarikh / amaun","OK")))</f>
        <v/>
      </c>
    </row>
    <row r="121" spans="7:7" ht="30" customHeight="1">
      <c r="G121" s="9">
        <f>IF(AND(A121="",B121="",C121="",D121="",E121="",F121=""),"",IF(OR(A121="",COUNTIF(BajetTable[ID item],A121)&lt;&gt;1),"Semak ID item",IF(OR(NOT(ISNUMBER(B121)),NOT(ISNUMBER(C121))),"Isi tarikh / amaun","OK")))</f>
        <v/>
      </c>
    </row>
    <row r="122" spans="7:7" ht="30" customHeight="1">
      <c r="G122" s="9">
        <f>IF(AND(A122="",B122="",C122="",D122="",E122="",F122=""),"",IF(OR(A122="",COUNTIF(BajetTable[ID item],A122)&lt;&gt;1),"Semak ID item",IF(OR(NOT(ISNUMBER(B122)),NOT(ISNUMBER(C122))),"Isi tarikh / amaun","OK")))</f>
        <v/>
      </c>
    </row>
    <row r="123" spans="7:7" ht="30" customHeight="1">
      <c r="G123" s="9">
        <f>IF(AND(A123="",B123="",C123="",D123="",E123="",F123=""),"",IF(OR(A123="",COUNTIF(BajetTable[ID item],A123)&lt;&gt;1),"Semak ID item",IF(OR(NOT(ISNUMBER(B123)),NOT(ISNUMBER(C123))),"Isi tarikh / amaun","OK")))</f>
        <v/>
      </c>
    </row>
    <row r="124" spans="7:7" ht="30" customHeight="1">
      <c r="G124" s="9">
        <f>IF(AND(A124="",B124="",C124="",D124="",E124="",F124=""),"",IF(OR(A124="",COUNTIF(BajetTable[ID item],A124)&lt;&gt;1),"Semak ID item",IF(OR(NOT(ISNUMBER(B124)),NOT(ISNUMBER(C124))),"Isi tarikh / amaun","OK")))</f>
        <v/>
      </c>
    </row>
    <row r="125" spans="7:7" ht="30" customHeight="1">
      <c r="G125" s="9">
        <f>IF(AND(A125="",B125="",C125="",D125="",E125="",F125=""),"",IF(OR(A125="",COUNTIF(BajetTable[ID item],A125)&lt;&gt;1),"Semak ID item",IF(OR(NOT(ISNUMBER(B125)),NOT(ISNUMBER(C125))),"Isi tarikh / amaun","OK")))</f>
        <v/>
      </c>
    </row>
    <row r="126" spans="7:7" ht="30" customHeight="1">
      <c r="G126" s="9">
        <f>IF(AND(A126="",B126="",C126="",D126="",E126="",F126=""),"",IF(OR(A126="",COUNTIF(BajetTable[ID item],A126)&lt;&gt;1),"Semak ID item",IF(OR(NOT(ISNUMBER(B126)),NOT(ISNUMBER(C126))),"Isi tarikh / amaun","OK")))</f>
        <v/>
      </c>
    </row>
    <row r="127" spans="7:7" ht="30" customHeight="1">
      <c r="G127" s="9">
        <f>IF(AND(A127="",B127="",C127="",D127="",E127="",F127=""),"",IF(OR(A127="",COUNTIF(BajetTable[ID item],A127)&lt;&gt;1),"Semak ID item",IF(OR(NOT(ISNUMBER(B127)),NOT(ISNUMBER(C127))),"Isi tarikh / amaun","OK")))</f>
        <v/>
      </c>
    </row>
    <row r="128" spans="7:7" ht="30" customHeight="1">
      <c r="G128" s="9">
        <f>IF(AND(A128="",B128="",C128="",D128="",E128="",F128=""),"",IF(OR(A128="",COUNTIF(BajetTable[ID item],A128)&lt;&gt;1),"Semak ID item",IF(OR(NOT(ISNUMBER(B128)),NOT(ISNUMBER(C128))),"Isi tarikh / amaun","OK")))</f>
        <v/>
      </c>
    </row>
    <row r="129" spans="7:7" ht="30" customHeight="1">
      <c r="G129" s="9">
        <f>IF(AND(A129="",B129="",C129="",D129="",E129="",F129=""),"",IF(OR(A129="",COUNTIF(BajetTable[ID item],A129)&lt;&gt;1),"Semak ID item",IF(OR(NOT(ISNUMBER(B129)),NOT(ISNUMBER(C129))),"Isi tarikh / amaun","OK")))</f>
        <v/>
      </c>
    </row>
    <row r="130" spans="7:7" ht="30" customHeight="1">
      <c r="G130" s="9">
        <f>IF(AND(A130="",B130="",C130="",D130="",E130="",F130=""),"",IF(OR(A130="",COUNTIF(BajetTable[ID item],A130)&lt;&gt;1),"Semak ID item",IF(OR(NOT(ISNUMBER(B130)),NOT(ISNUMBER(C130))),"Isi tarikh / amaun","OK")))</f>
        <v/>
      </c>
    </row>
    <row r="131" spans="7:7" ht="30" customHeight="1">
      <c r="G131" s="9">
        <f>IF(AND(A131="",B131="",C131="",D131="",E131="",F131=""),"",IF(OR(A131="",COUNTIF(BajetTable[ID item],A131)&lt;&gt;1),"Semak ID item",IF(OR(NOT(ISNUMBER(B131)),NOT(ISNUMBER(C131))),"Isi tarikh / amaun","OK")))</f>
        <v/>
      </c>
    </row>
    <row r="132" spans="7:7" ht="30" customHeight="1">
      <c r="G132" s="9">
        <f>IF(AND(A132="",B132="",C132="",D132="",E132="",F132=""),"",IF(OR(A132="",COUNTIF(BajetTable[ID item],A132)&lt;&gt;1),"Semak ID item",IF(OR(NOT(ISNUMBER(B132)),NOT(ISNUMBER(C132))),"Isi tarikh / amaun","OK")))</f>
        <v/>
      </c>
    </row>
    <row r="133" spans="7:7" ht="30" customHeight="1">
      <c r="G133" s="9">
        <f>IF(AND(A133="",B133="",C133="",D133="",E133="",F133=""),"",IF(OR(A133="",COUNTIF(BajetTable[ID item],A133)&lt;&gt;1),"Semak ID item",IF(OR(NOT(ISNUMBER(B133)),NOT(ISNUMBER(C133))),"Isi tarikh / amaun","OK")))</f>
        <v/>
      </c>
    </row>
    <row r="134" spans="7:7" ht="30" customHeight="1">
      <c r="G134" s="9">
        <f>IF(AND(A134="",B134="",C134="",D134="",E134="",F134=""),"",IF(OR(A134="",COUNTIF(BajetTable[ID item],A134)&lt;&gt;1),"Semak ID item",IF(OR(NOT(ISNUMBER(B134)),NOT(ISNUMBER(C134))),"Isi tarikh / amaun","OK")))</f>
        <v/>
      </c>
    </row>
    <row r="135" spans="7:7" ht="30" customHeight="1">
      <c r="G135" s="9">
        <f>IF(AND(A135="",B135="",C135="",D135="",E135="",F135=""),"",IF(OR(A135="",COUNTIF(BajetTable[ID item],A135)&lt;&gt;1),"Semak ID item",IF(OR(NOT(ISNUMBER(B135)),NOT(ISNUMBER(C135))),"Isi tarikh / amaun","OK")))</f>
        <v/>
      </c>
    </row>
    <row r="136" spans="7:7" ht="30" customHeight="1">
      <c r="G136" s="9">
        <f>IF(AND(A136="",B136="",C136="",D136="",E136="",F136=""),"",IF(OR(A136="",COUNTIF(BajetTable[ID item],A136)&lt;&gt;1),"Semak ID item",IF(OR(NOT(ISNUMBER(B136)),NOT(ISNUMBER(C136))),"Isi tarikh / amaun","OK")))</f>
        <v/>
      </c>
    </row>
    <row r="137" spans="7:7" ht="30" customHeight="1">
      <c r="G137" s="9">
        <f>IF(AND(A137="",B137="",C137="",D137="",E137="",F137=""),"",IF(OR(A137="",COUNTIF(BajetTable[ID item],A137)&lt;&gt;1),"Semak ID item",IF(OR(NOT(ISNUMBER(B137)),NOT(ISNUMBER(C137))),"Isi tarikh / amaun","OK")))</f>
        <v/>
      </c>
    </row>
    <row r="138" spans="7:7" ht="30" customHeight="1">
      <c r="G138" s="9">
        <f>IF(AND(A138="",B138="",C138="",D138="",E138="",F138=""),"",IF(OR(A138="",COUNTIF(BajetTable[ID item],A138)&lt;&gt;1),"Semak ID item",IF(OR(NOT(ISNUMBER(B138)),NOT(ISNUMBER(C138))),"Isi tarikh / amaun","OK")))</f>
        <v/>
      </c>
    </row>
    <row r="139" spans="7:7" ht="30" customHeight="1">
      <c r="G139" s="9">
        <f>IF(AND(A139="",B139="",C139="",D139="",E139="",F139=""),"",IF(OR(A139="",COUNTIF(BajetTable[ID item],A139)&lt;&gt;1),"Semak ID item",IF(OR(NOT(ISNUMBER(B139)),NOT(ISNUMBER(C139))),"Isi tarikh / amaun","OK")))</f>
        <v/>
      </c>
    </row>
    <row r="140" spans="7:7" ht="30" customHeight="1">
      <c r="G140" s="9">
        <f>IF(AND(A140="",B140="",C140="",D140="",E140="",F140=""),"",IF(OR(A140="",COUNTIF(BajetTable[ID item],A140)&lt;&gt;1),"Semak ID item",IF(OR(NOT(ISNUMBER(B140)),NOT(ISNUMBER(C140))),"Isi tarikh / amaun","OK")))</f>
        <v/>
      </c>
    </row>
    <row r="141" spans="7:7" ht="30" customHeight="1">
      <c r="G141" s="9">
        <f>IF(AND(A141="",B141="",C141="",D141="",E141="",F141=""),"",IF(OR(A141="",COUNTIF(BajetTable[ID item],A141)&lt;&gt;1),"Semak ID item",IF(OR(NOT(ISNUMBER(B141)),NOT(ISNUMBER(C141))),"Isi tarikh / amaun","OK")))</f>
        <v/>
      </c>
    </row>
    <row r="142" spans="7:7" ht="30" customHeight="1">
      <c r="G142" s="9">
        <f>IF(AND(A142="",B142="",C142="",D142="",E142="",F142=""),"",IF(OR(A142="",COUNTIF(BajetTable[ID item],A142)&lt;&gt;1),"Semak ID item",IF(OR(NOT(ISNUMBER(B142)),NOT(ISNUMBER(C142))),"Isi tarikh / amaun","OK")))</f>
        <v/>
      </c>
    </row>
    <row r="143" spans="7:7" ht="30" customHeight="1">
      <c r="G143" s="9">
        <f>IF(AND(A143="",B143="",C143="",D143="",E143="",F143=""),"",IF(OR(A143="",COUNTIF(BajetTable[ID item],A143)&lt;&gt;1),"Semak ID item",IF(OR(NOT(ISNUMBER(B143)),NOT(ISNUMBER(C143))),"Isi tarikh / amaun","OK")))</f>
        <v/>
      </c>
    </row>
    <row r="144" spans="7:7" ht="30" customHeight="1">
      <c r="G144" s="9">
        <f>IF(AND(A144="",B144="",C144="",D144="",E144="",F144=""),"",IF(OR(A144="",COUNTIF(BajetTable[ID item],A144)&lt;&gt;1),"Semak ID item",IF(OR(NOT(ISNUMBER(B144)),NOT(ISNUMBER(C144))),"Isi tarikh / amaun","OK")))</f>
        <v/>
      </c>
    </row>
    <row r="145" spans="7:7" ht="30" customHeight="1">
      <c r="G145" s="9">
        <f>IF(AND(A145="",B145="",C145="",D145="",E145="",F145=""),"",IF(OR(A145="",COUNTIF(BajetTable[ID item],A145)&lt;&gt;1),"Semak ID item",IF(OR(NOT(ISNUMBER(B145)),NOT(ISNUMBER(C145))),"Isi tarikh / amaun","OK")))</f>
        <v/>
      </c>
    </row>
    <row r="146" spans="7:7" ht="30" customHeight="1">
      <c r="G146" s="9">
        <f>IF(AND(A146="",B146="",C146="",D146="",E146="",F146=""),"",IF(OR(A146="",COUNTIF(BajetTable[ID item],A146)&lt;&gt;1),"Semak ID item",IF(OR(NOT(ISNUMBER(B146)),NOT(ISNUMBER(C146))),"Isi tarikh / amaun","OK")))</f>
        <v/>
      </c>
    </row>
    <row r="147" spans="7:7" ht="30" customHeight="1">
      <c r="G147" s="9">
        <f>IF(AND(A147="",B147="",C147="",D147="",E147="",F147=""),"",IF(OR(A147="",COUNTIF(BajetTable[ID item],A147)&lt;&gt;1),"Semak ID item",IF(OR(NOT(ISNUMBER(B147)),NOT(ISNUMBER(C147))),"Isi tarikh / amaun","OK")))</f>
        <v/>
      </c>
    </row>
    <row r="148" spans="7:7" ht="30" customHeight="1">
      <c r="G148" s="9">
        <f>IF(AND(A148="",B148="",C148="",D148="",E148="",F148=""),"",IF(OR(A148="",COUNTIF(BajetTable[ID item],A148)&lt;&gt;1),"Semak ID item",IF(OR(NOT(ISNUMBER(B148)),NOT(ISNUMBER(C148))),"Isi tarikh / amaun","OK")))</f>
        <v/>
      </c>
    </row>
    <row r="149" spans="7:7" ht="30" customHeight="1">
      <c r="G149" s="9">
        <f>IF(AND(A149="",B149="",C149="",D149="",E149="",F149=""),"",IF(OR(A149="",COUNTIF(BajetTable[ID item],A149)&lt;&gt;1),"Semak ID item",IF(OR(NOT(ISNUMBER(B149)),NOT(ISNUMBER(C149))),"Isi tarikh / amaun","OK")))</f>
        <v/>
      </c>
    </row>
    <row r="150" spans="7:7" ht="30" customHeight="1">
      <c r="G150" s="9">
        <f>IF(AND(A150="",B150="",C150="",D150="",E150="",F150=""),"",IF(OR(A150="",COUNTIF(BajetTable[ID item],A150)&lt;&gt;1),"Semak ID item",IF(OR(NOT(ISNUMBER(B150)),NOT(ISNUMBER(C150))),"Isi tarikh / amaun","OK")))</f>
        <v/>
      </c>
    </row>
    <row r="151" spans="7:7" ht="30" customHeight="1">
      <c r="G151" s="9">
        <f>IF(AND(A151="",B151="",C151="",D151="",E151="",F151=""),"",IF(OR(A151="",COUNTIF(BajetTable[ID item],A151)&lt;&gt;1),"Semak ID item",IF(OR(NOT(ISNUMBER(B151)),NOT(ISNUMBER(C151))),"Isi tarikh / amaun","OK")))</f>
        <v/>
      </c>
    </row>
    <row r="152" spans="7:7" ht="30" customHeight="1">
      <c r="G152" s="9">
        <f>IF(AND(A152="",B152="",C152="",D152="",E152="",F152=""),"",IF(OR(A152="",COUNTIF(BajetTable[ID item],A152)&lt;&gt;1),"Semak ID item",IF(OR(NOT(ISNUMBER(B152)),NOT(ISNUMBER(C152))),"Isi tarikh / amaun","OK")))</f>
        <v/>
      </c>
    </row>
    <row r="153" spans="7:7" ht="30" customHeight="1">
      <c r="G153" s="9">
        <f>IF(AND(A153="",B153="",C153="",D153="",E153="",F153=""),"",IF(OR(A153="",COUNTIF(BajetTable[ID item],A153)&lt;&gt;1),"Semak ID item",IF(OR(NOT(ISNUMBER(B153)),NOT(ISNUMBER(C153))),"Isi tarikh / amaun","OK")))</f>
        <v/>
      </c>
    </row>
    <row r="154" spans="7:7" ht="30" customHeight="1">
      <c r="G154" s="9">
        <f>IF(AND(A154="",B154="",C154="",D154="",E154="",F154=""),"",IF(OR(A154="",COUNTIF(BajetTable[ID item],A154)&lt;&gt;1),"Semak ID item",IF(OR(NOT(ISNUMBER(B154)),NOT(ISNUMBER(C154))),"Isi tarikh / amaun","OK")))</f>
        <v/>
      </c>
    </row>
    <row r="155" spans="7:7" ht="30" customHeight="1">
      <c r="G155" s="9">
        <f>IF(AND(A155="",B155="",C155="",D155="",E155="",F155=""),"",IF(OR(A155="",COUNTIF(BajetTable[ID item],A155)&lt;&gt;1),"Semak ID item",IF(OR(NOT(ISNUMBER(B155)),NOT(ISNUMBER(C155))),"Isi tarikh / amaun","OK")))</f>
        <v/>
      </c>
    </row>
    <row r="156" spans="7:7" ht="30" customHeight="1">
      <c r="G156" s="9">
        <f>IF(AND(A156="",B156="",C156="",D156="",E156="",F156=""),"",IF(OR(A156="",COUNTIF(BajetTable[ID item],A156)&lt;&gt;1),"Semak ID item",IF(OR(NOT(ISNUMBER(B156)),NOT(ISNUMBER(C156))),"Isi tarikh / amaun","OK")))</f>
        <v/>
      </c>
    </row>
    <row r="157" spans="7:7" ht="30" customHeight="1">
      <c r="G157" s="9">
        <f>IF(AND(A157="",B157="",C157="",D157="",E157="",F157=""),"",IF(OR(A157="",COUNTIF(BajetTable[ID item],A157)&lt;&gt;1),"Semak ID item",IF(OR(NOT(ISNUMBER(B157)),NOT(ISNUMBER(C157))),"Isi tarikh / amaun","OK")))</f>
        <v/>
      </c>
    </row>
    <row r="158" spans="7:7" ht="30" customHeight="1">
      <c r="G158" s="9">
        <f>IF(AND(A158="",B158="",C158="",D158="",E158="",F158=""),"",IF(OR(A158="",COUNTIF(BajetTable[ID item],A158)&lt;&gt;1),"Semak ID item",IF(OR(NOT(ISNUMBER(B158)),NOT(ISNUMBER(C158))),"Isi tarikh / amaun","OK")))</f>
        <v/>
      </c>
    </row>
    <row r="159" spans="7:7" ht="30" customHeight="1">
      <c r="G159" s="9">
        <f>IF(AND(A159="",B159="",C159="",D159="",E159="",F159=""),"",IF(OR(A159="",COUNTIF(BajetTable[ID item],A159)&lt;&gt;1),"Semak ID item",IF(OR(NOT(ISNUMBER(B159)),NOT(ISNUMBER(C159))),"Isi tarikh / amaun","OK")))</f>
        <v/>
      </c>
    </row>
    <row r="160" spans="7:7" ht="30" customHeight="1">
      <c r="G160" s="9">
        <f>IF(AND(A160="",B160="",C160="",D160="",E160="",F160=""),"",IF(OR(A160="",COUNTIF(BajetTable[ID item],A160)&lt;&gt;1),"Semak ID item",IF(OR(NOT(ISNUMBER(B160)),NOT(ISNUMBER(C160))),"Isi tarikh / amaun","OK")))</f>
        <v/>
      </c>
    </row>
    <row r="161" spans="7:7" ht="30" customHeight="1">
      <c r="G161" s="9">
        <f>IF(AND(A161="",B161="",C161="",D161="",E161="",F161=""),"",IF(OR(A161="",COUNTIF(BajetTable[ID item],A161)&lt;&gt;1),"Semak ID item",IF(OR(NOT(ISNUMBER(B161)),NOT(ISNUMBER(C161))),"Isi tarikh / amaun","OK")))</f>
        <v/>
      </c>
    </row>
    <row r="162" spans="7:7" ht="30" customHeight="1">
      <c r="G162" s="9">
        <f>IF(AND(A162="",B162="",C162="",D162="",E162="",F162=""),"",IF(OR(A162="",COUNTIF(BajetTable[ID item],A162)&lt;&gt;1),"Semak ID item",IF(OR(NOT(ISNUMBER(B162)),NOT(ISNUMBER(C162))),"Isi tarikh / amaun","OK")))</f>
        <v/>
      </c>
    </row>
    <row r="163" spans="7:7" ht="30" customHeight="1">
      <c r="G163" s="9">
        <f>IF(AND(A163="",B163="",C163="",D163="",E163="",F163=""),"",IF(OR(A163="",COUNTIF(BajetTable[ID item],A163)&lt;&gt;1),"Semak ID item",IF(OR(NOT(ISNUMBER(B163)),NOT(ISNUMBER(C163))),"Isi tarikh / amaun","OK")))</f>
        <v/>
      </c>
    </row>
    <row r="164" spans="7:7" ht="30" customHeight="1">
      <c r="G164" s="9">
        <f>IF(AND(A164="",B164="",C164="",D164="",E164="",F164=""),"",IF(OR(A164="",COUNTIF(BajetTable[ID item],A164)&lt;&gt;1),"Semak ID item",IF(OR(NOT(ISNUMBER(B164)),NOT(ISNUMBER(C164))),"Isi tarikh / amaun","OK")))</f>
        <v/>
      </c>
    </row>
    <row r="165" spans="7:7" ht="30" customHeight="1">
      <c r="G165" s="9">
        <f>IF(AND(A165="",B165="",C165="",D165="",E165="",F165=""),"",IF(OR(A165="",COUNTIF(BajetTable[ID item],A165)&lt;&gt;1),"Semak ID item",IF(OR(NOT(ISNUMBER(B165)),NOT(ISNUMBER(C165))),"Isi tarikh / amaun","OK")))</f>
        <v/>
      </c>
    </row>
    <row r="166" spans="7:7" ht="30" customHeight="1">
      <c r="G166" s="9">
        <f>IF(AND(A166="",B166="",C166="",D166="",E166="",F166=""),"",IF(OR(A166="",COUNTIF(BajetTable[ID item],A166)&lt;&gt;1),"Semak ID item",IF(OR(NOT(ISNUMBER(B166)),NOT(ISNUMBER(C166))),"Isi tarikh / amaun","OK")))</f>
        <v/>
      </c>
    </row>
    <row r="167" spans="7:7" ht="30" customHeight="1">
      <c r="G167" s="9">
        <f>IF(AND(A167="",B167="",C167="",D167="",E167="",F167=""),"",IF(OR(A167="",COUNTIF(BajetTable[ID item],A167)&lt;&gt;1),"Semak ID item",IF(OR(NOT(ISNUMBER(B167)),NOT(ISNUMBER(C167))),"Isi tarikh / amaun","OK")))</f>
        <v/>
      </c>
    </row>
    <row r="168" spans="7:7" ht="30" customHeight="1">
      <c r="G168" s="9">
        <f>IF(AND(A168="",B168="",C168="",D168="",E168="",F168=""),"",IF(OR(A168="",COUNTIF(BajetTable[ID item],A168)&lt;&gt;1),"Semak ID item",IF(OR(NOT(ISNUMBER(B168)),NOT(ISNUMBER(C168))),"Isi tarikh / amaun","OK")))</f>
        <v/>
      </c>
    </row>
    <row r="169" spans="7:7" ht="30" customHeight="1">
      <c r="G169" s="9">
        <f>IF(AND(A169="",B169="",C169="",D169="",E169="",F169=""),"",IF(OR(A169="",COUNTIF(BajetTable[ID item],A169)&lt;&gt;1),"Semak ID item",IF(OR(NOT(ISNUMBER(B169)),NOT(ISNUMBER(C169))),"Isi tarikh / amaun","OK")))</f>
        <v/>
      </c>
    </row>
    <row r="170" spans="7:7" ht="30" customHeight="1">
      <c r="G170" s="9">
        <f>IF(AND(A170="",B170="",C170="",D170="",E170="",F170=""),"",IF(OR(A170="",COUNTIF(BajetTable[ID item],A170)&lt;&gt;1),"Semak ID item",IF(OR(NOT(ISNUMBER(B170)),NOT(ISNUMBER(C170))),"Isi tarikh / amaun","OK")))</f>
        <v/>
      </c>
    </row>
    <row r="171" spans="7:7" ht="30" customHeight="1">
      <c r="G171" s="9">
        <f>IF(AND(A171="",B171="",C171="",D171="",E171="",F171=""),"",IF(OR(A171="",COUNTIF(BajetTable[ID item],A171)&lt;&gt;1),"Semak ID item",IF(OR(NOT(ISNUMBER(B171)),NOT(ISNUMBER(C171))),"Isi tarikh / amaun","OK")))</f>
        <v/>
      </c>
    </row>
    <row r="172" spans="7:7" ht="30" customHeight="1">
      <c r="G172" s="9">
        <f>IF(AND(A172="",B172="",C172="",D172="",E172="",F172=""),"",IF(OR(A172="",COUNTIF(BajetTable[ID item],A172)&lt;&gt;1),"Semak ID item",IF(OR(NOT(ISNUMBER(B172)),NOT(ISNUMBER(C172))),"Isi tarikh / amaun","OK")))</f>
        <v/>
      </c>
    </row>
    <row r="173" spans="7:7" ht="30" customHeight="1">
      <c r="G173" s="9">
        <f>IF(AND(A173="",B173="",C173="",D173="",E173="",F173=""),"",IF(OR(A173="",COUNTIF(BajetTable[ID item],A173)&lt;&gt;1),"Semak ID item",IF(OR(NOT(ISNUMBER(B173)),NOT(ISNUMBER(C173))),"Isi tarikh / amaun","OK")))</f>
        <v/>
      </c>
    </row>
    <row r="174" spans="7:7" ht="30" customHeight="1">
      <c r="G174" s="9">
        <f>IF(AND(A174="",B174="",C174="",D174="",E174="",F174=""),"",IF(OR(A174="",COUNTIF(BajetTable[ID item],A174)&lt;&gt;1),"Semak ID item",IF(OR(NOT(ISNUMBER(B174)),NOT(ISNUMBER(C174))),"Isi tarikh / amaun","OK")))</f>
        <v/>
      </c>
    </row>
    <row r="175" spans="7:7" ht="30" customHeight="1">
      <c r="G175" s="9">
        <f>IF(AND(A175="",B175="",C175="",D175="",E175="",F175=""),"",IF(OR(A175="",COUNTIF(BajetTable[ID item],A175)&lt;&gt;1),"Semak ID item",IF(OR(NOT(ISNUMBER(B175)),NOT(ISNUMBER(C175))),"Isi tarikh / amaun","OK")))</f>
        <v/>
      </c>
    </row>
    <row r="176" spans="7:7" ht="30" customHeight="1">
      <c r="G176" s="9">
        <f>IF(AND(A176="",B176="",C176="",D176="",E176="",F176=""),"",IF(OR(A176="",COUNTIF(BajetTable[ID item],A176)&lt;&gt;1),"Semak ID item",IF(OR(NOT(ISNUMBER(B176)),NOT(ISNUMBER(C176))),"Isi tarikh / amaun","OK")))</f>
        <v/>
      </c>
    </row>
    <row r="177" spans="7:7" ht="30" customHeight="1">
      <c r="G177" s="9">
        <f>IF(AND(A177="",B177="",C177="",D177="",E177="",F177=""),"",IF(OR(A177="",COUNTIF(BajetTable[ID item],A177)&lt;&gt;1),"Semak ID item",IF(OR(NOT(ISNUMBER(B177)),NOT(ISNUMBER(C177))),"Isi tarikh / amaun","OK")))</f>
        <v/>
      </c>
    </row>
    <row r="178" spans="7:7" ht="30" customHeight="1">
      <c r="G178" s="9">
        <f>IF(AND(A178="",B178="",C178="",D178="",E178="",F178=""),"",IF(OR(A178="",COUNTIF(BajetTable[ID item],A178)&lt;&gt;1),"Semak ID item",IF(OR(NOT(ISNUMBER(B178)),NOT(ISNUMBER(C178))),"Isi tarikh / amaun","OK")))</f>
        <v/>
      </c>
    </row>
    <row r="179" spans="7:7" ht="30" customHeight="1">
      <c r="G179" s="9">
        <f>IF(AND(A179="",B179="",C179="",D179="",E179="",F179=""),"",IF(OR(A179="",COUNTIF(BajetTable[ID item],A179)&lt;&gt;1),"Semak ID item",IF(OR(NOT(ISNUMBER(B179)),NOT(ISNUMBER(C179))),"Isi tarikh / amaun","OK")))</f>
        <v/>
      </c>
    </row>
    <row r="180" spans="7:7" ht="30" customHeight="1">
      <c r="G180" s="9">
        <f>IF(AND(A180="",B180="",C180="",D180="",E180="",F180=""),"",IF(OR(A180="",COUNTIF(BajetTable[ID item],A180)&lt;&gt;1),"Semak ID item",IF(OR(NOT(ISNUMBER(B180)),NOT(ISNUMBER(C180))),"Isi tarikh / amaun","OK")))</f>
        <v/>
      </c>
    </row>
    <row r="181" spans="7:7" ht="30" customHeight="1">
      <c r="G181" s="9">
        <f>IF(AND(A181="",B181="",C181="",D181="",E181="",F181=""),"",IF(OR(A181="",COUNTIF(BajetTable[ID item],A181)&lt;&gt;1),"Semak ID item",IF(OR(NOT(ISNUMBER(B181)),NOT(ISNUMBER(C181))),"Isi tarikh / amaun","OK")))</f>
        <v/>
      </c>
    </row>
    <row r="182" spans="7:7" ht="30" customHeight="1">
      <c r="G182" s="9">
        <f>IF(AND(A182="",B182="",C182="",D182="",E182="",F182=""),"",IF(OR(A182="",COUNTIF(BajetTable[ID item],A182)&lt;&gt;1),"Semak ID item",IF(OR(NOT(ISNUMBER(B182)),NOT(ISNUMBER(C182))),"Isi tarikh / amaun","OK")))</f>
        <v/>
      </c>
    </row>
    <row r="183" spans="7:7" ht="30" customHeight="1">
      <c r="G183" s="9">
        <f>IF(AND(A183="",B183="",C183="",D183="",E183="",F183=""),"",IF(OR(A183="",COUNTIF(BajetTable[ID item],A183)&lt;&gt;1),"Semak ID item",IF(OR(NOT(ISNUMBER(B183)),NOT(ISNUMBER(C183))),"Isi tarikh / amaun","OK")))</f>
        <v/>
      </c>
    </row>
    <row r="184" spans="7:7" ht="30" customHeight="1">
      <c r="G184" s="9">
        <f>IF(AND(A184="",B184="",C184="",D184="",E184="",F184=""),"",IF(OR(A184="",COUNTIF(BajetTable[ID item],A184)&lt;&gt;1),"Semak ID item",IF(OR(NOT(ISNUMBER(B184)),NOT(ISNUMBER(C184))),"Isi tarikh / amaun","OK")))</f>
        <v/>
      </c>
    </row>
    <row r="185" spans="7:7" ht="30" customHeight="1">
      <c r="G185" s="9">
        <f>IF(AND(A185="",B185="",C185="",D185="",E185="",F185=""),"",IF(OR(A185="",COUNTIF(BajetTable[ID item],A185)&lt;&gt;1),"Semak ID item",IF(OR(NOT(ISNUMBER(B185)),NOT(ISNUMBER(C185))),"Isi tarikh / amaun","OK")))</f>
        <v/>
      </c>
    </row>
    <row r="186" spans="7:7" ht="30" customHeight="1">
      <c r="G186" s="9">
        <f>IF(AND(A186="",B186="",C186="",D186="",E186="",F186=""),"",IF(OR(A186="",COUNTIF(BajetTable[ID item],A186)&lt;&gt;1),"Semak ID item",IF(OR(NOT(ISNUMBER(B186)),NOT(ISNUMBER(C186))),"Isi tarikh / amaun","OK")))</f>
        <v/>
      </c>
    </row>
    <row r="187" spans="7:7" ht="30" customHeight="1">
      <c r="G187" s="9">
        <f>IF(AND(A187="",B187="",C187="",D187="",E187="",F187=""),"",IF(OR(A187="",COUNTIF(BajetTable[ID item],A187)&lt;&gt;1),"Semak ID item",IF(OR(NOT(ISNUMBER(B187)),NOT(ISNUMBER(C187))),"Isi tarikh / amaun","OK")))</f>
        <v/>
      </c>
    </row>
    <row r="188" spans="7:7" ht="30" customHeight="1">
      <c r="G188" s="9">
        <f>IF(AND(A188="",B188="",C188="",D188="",E188="",F188=""),"",IF(OR(A188="",COUNTIF(BajetTable[ID item],A188)&lt;&gt;1),"Semak ID item",IF(OR(NOT(ISNUMBER(B188)),NOT(ISNUMBER(C188))),"Isi tarikh / amaun","OK")))</f>
        <v/>
      </c>
    </row>
    <row r="189" spans="7:7" ht="30" customHeight="1">
      <c r="G189" s="9">
        <f>IF(AND(A189="",B189="",C189="",D189="",E189="",F189=""),"",IF(OR(A189="",COUNTIF(BajetTable[ID item],A189)&lt;&gt;1),"Semak ID item",IF(OR(NOT(ISNUMBER(B189)),NOT(ISNUMBER(C189))),"Isi tarikh / amaun","OK")))</f>
        <v/>
      </c>
    </row>
    <row r="190" spans="7:7" ht="30" customHeight="1">
      <c r="G190" s="9">
        <f>IF(AND(A190="",B190="",C190="",D190="",E190="",F190=""),"",IF(OR(A190="",COUNTIF(BajetTable[ID item],A190)&lt;&gt;1),"Semak ID item",IF(OR(NOT(ISNUMBER(B190)),NOT(ISNUMBER(C190))),"Isi tarikh / amaun","OK")))</f>
        <v/>
      </c>
    </row>
    <row r="191" spans="7:7" ht="30" customHeight="1">
      <c r="G191" s="9">
        <f>IF(AND(A191="",B191="",C191="",D191="",E191="",F191=""),"",IF(OR(A191="",COUNTIF(BajetTable[ID item],A191)&lt;&gt;1),"Semak ID item",IF(OR(NOT(ISNUMBER(B191)),NOT(ISNUMBER(C191))),"Isi tarikh / amaun","OK")))</f>
        <v/>
      </c>
    </row>
    <row r="192" spans="7:7" ht="30" customHeight="1">
      <c r="G192" s="9">
        <f>IF(AND(A192="",B192="",C192="",D192="",E192="",F192=""),"",IF(OR(A192="",COUNTIF(BajetTable[ID item],A192)&lt;&gt;1),"Semak ID item",IF(OR(NOT(ISNUMBER(B192)),NOT(ISNUMBER(C192))),"Isi tarikh / amaun","OK")))</f>
        <v/>
      </c>
    </row>
    <row r="193" spans="7:7" ht="30" customHeight="1">
      <c r="G193" s="9">
        <f>IF(AND(A193="",B193="",C193="",D193="",E193="",F193=""),"",IF(OR(A193="",COUNTIF(BajetTable[ID item],A193)&lt;&gt;1),"Semak ID item",IF(OR(NOT(ISNUMBER(B193)),NOT(ISNUMBER(C193))),"Isi tarikh / amaun","OK")))</f>
        <v/>
      </c>
    </row>
    <row r="194" spans="7:7" ht="30" customHeight="1">
      <c r="G194" s="9">
        <f>IF(AND(A194="",B194="",C194="",D194="",E194="",F194=""),"",IF(OR(A194="",COUNTIF(BajetTable[ID item],A194)&lt;&gt;1),"Semak ID item",IF(OR(NOT(ISNUMBER(B194)),NOT(ISNUMBER(C194))),"Isi tarikh / amaun","OK")))</f>
        <v/>
      </c>
    </row>
    <row r="195" spans="7:7" ht="30" customHeight="1">
      <c r="G195" s="9">
        <f>IF(AND(A195="",B195="",C195="",D195="",E195="",F195=""),"",IF(OR(A195="",COUNTIF(BajetTable[ID item],A195)&lt;&gt;1),"Semak ID item",IF(OR(NOT(ISNUMBER(B195)),NOT(ISNUMBER(C195))),"Isi tarikh / amaun","OK")))</f>
        <v/>
      </c>
    </row>
    <row r="196" spans="7:7" ht="30" customHeight="1">
      <c r="G196" s="9">
        <f>IF(AND(A196="",B196="",C196="",D196="",E196="",F196=""),"",IF(OR(A196="",COUNTIF(BajetTable[ID item],A196)&lt;&gt;1),"Semak ID item",IF(OR(NOT(ISNUMBER(B196)),NOT(ISNUMBER(C196))),"Isi tarikh / amaun","OK")))</f>
        <v/>
      </c>
    </row>
    <row r="197" spans="7:7" ht="30" customHeight="1">
      <c r="G197" s="9">
        <f>IF(AND(A197="",B197="",C197="",D197="",E197="",F197=""),"",IF(OR(A197="",COUNTIF(BajetTable[ID item],A197)&lt;&gt;1),"Semak ID item",IF(OR(NOT(ISNUMBER(B197)),NOT(ISNUMBER(C197))),"Isi tarikh / amaun","OK")))</f>
        <v/>
      </c>
    </row>
    <row r="198" spans="7:7" ht="30" customHeight="1">
      <c r="G198" s="9">
        <f>IF(AND(A198="",B198="",C198="",D198="",E198="",F198=""),"",IF(OR(A198="",COUNTIF(BajetTable[ID item],A198)&lt;&gt;1),"Semak ID item",IF(OR(NOT(ISNUMBER(B198)),NOT(ISNUMBER(C198))),"Isi tarikh / amaun","OK")))</f>
        <v/>
      </c>
    </row>
    <row r="199" spans="7:7" ht="30" customHeight="1">
      <c r="G199" s="9">
        <f>IF(AND(A199="",B199="",C199="",D199="",E199="",F199=""),"",IF(OR(A199="",COUNTIF(BajetTable[ID item],A199)&lt;&gt;1),"Semak ID item",IF(OR(NOT(ISNUMBER(B199)),NOT(ISNUMBER(C199))),"Isi tarikh / amaun","OK")))</f>
        <v/>
      </c>
    </row>
    <row r="200" spans="7:7" ht="30" customHeight="1">
      <c r="G200" s="9">
        <f>IF(AND(A200="",B200="",C200="",D200="",E200="",F200=""),"",IF(OR(A200="",COUNTIF(BajetTable[ID item],A200)&lt;&gt;1),"Semak ID item",IF(OR(NOT(ISNUMBER(B200)),NOT(ISNUMBER(C200))),"Isi tarikh / amaun","OK")))</f>
        <v/>
      </c>
    </row>
    <row r="201" spans="7:7" ht="30" customHeight="1">
      <c r="G201" s="9">
        <f>IF(AND(A201="",B201="",C201="",D201="",E201="",F201=""),"",IF(OR(A201="",COUNTIF(BajetTable[ID item],A201)&lt;&gt;1),"Semak ID item",IF(OR(NOT(ISNUMBER(B201)),NOT(ISNUMBER(C201))),"Isi tarikh / amaun","OK")))</f>
        <v/>
      </c>
    </row>
    <row r="202" spans="7:7" ht="30" customHeight="1">
      <c r="G202" s="9">
        <f>IF(AND(A202="",B202="",C202="",D202="",E202="",F202=""),"",IF(OR(A202="",COUNTIF(BajetTable[ID item],A202)&lt;&gt;1),"Semak ID item",IF(OR(NOT(ISNUMBER(B202)),NOT(ISNUMBER(C202))),"Isi tarikh / amaun","OK")))</f>
        <v/>
      </c>
    </row>
    <row r="203" spans="7:7" ht="30" customHeight="1">
      <c r="G203" s="9">
        <f>IF(AND(A203="",B203="",C203="",D203="",E203="",F203=""),"",IF(OR(A203="",COUNTIF(BajetTable[ID item],A203)&lt;&gt;1),"Semak ID item",IF(OR(NOT(ISNUMBER(B203)),NOT(ISNUMBER(C203))),"Isi tarikh / amaun","OK")))</f>
        <v/>
      </c>
    </row>
    <row r="204" spans="7:7" ht="30" customHeight="1">
      <c r="G204" s="9">
        <f>IF(AND(A204="",B204="",C204="",D204="",E204="",F204=""),"",IF(OR(A204="",COUNTIF(BajetTable[ID item],A204)&lt;&gt;1),"Semak ID item",IF(OR(NOT(ISNUMBER(B204)),NOT(ISNUMBER(C204))),"Isi tarikh / amaun","OK")))</f>
        <v/>
      </c>
    </row>
    <row r="205" spans="7:7" ht="30" customHeight="1">
      <c r="G205" s="9">
        <f>IF(AND(A205="",B205="",C205="",D205="",E205="",F205=""),"",IF(OR(A205="",COUNTIF(BajetTable[ID item],A205)&lt;&gt;1),"Semak ID item",IF(OR(NOT(ISNUMBER(B205)),NOT(ISNUMBER(C205))),"Isi tarikh / amaun","OK")))</f>
        <v/>
      </c>
    </row>
    <row r="206" spans="7:7" ht="30" customHeight="1">
      <c r="G206" s="9">
        <f>IF(AND(A206="",B206="",C206="",D206="",E206="",F206=""),"",IF(OR(A206="",COUNTIF(BajetTable[ID item],A206)&lt;&gt;1),"Semak ID item",IF(OR(NOT(ISNUMBER(B206)),NOT(ISNUMBER(C206))),"Isi tarikh / amaun","OK")))</f>
        <v/>
      </c>
    </row>
    <row r="207" spans="7:7" ht="30" customHeight="1">
      <c r="G207" s="9">
        <f>IF(AND(A207="",B207="",C207="",D207="",E207="",F207=""),"",IF(OR(A207="",COUNTIF(BajetTable[ID item],A207)&lt;&gt;1),"Semak ID item",IF(OR(NOT(ISNUMBER(B207)),NOT(ISNUMBER(C207))),"Isi tarikh / amaun","OK")))</f>
        <v/>
      </c>
    </row>
    <row r="208" spans="7:7" ht="30" customHeight="1">
      <c r="G208" s="9">
        <f>IF(AND(A208="",B208="",C208="",D208="",E208="",F208=""),"",IF(OR(A208="",COUNTIF(BajetTable[ID item],A208)&lt;&gt;1),"Semak ID item",IF(OR(NOT(ISNUMBER(B208)),NOT(ISNUMBER(C208))),"Isi tarikh / amaun","OK")))</f>
        <v/>
      </c>
    </row>
    <row r="209" spans="7:7" ht="30" customHeight="1">
      <c r="G209" s="9">
        <f>IF(AND(A209="",B209="",C209="",D209="",E209="",F209=""),"",IF(OR(A209="",COUNTIF(BajetTable[ID item],A209)&lt;&gt;1),"Semak ID item",IF(OR(NOT(ISNUMBER(B209)),NOT(ISNUMBER(C209))),"Isi tarikh / amaun","OK")))</f>
        <v/>
      </c>
    </row>
    <row r="210" spans="7:7" ht="30" customHeight="1">
      <c r="G210" s="9">
        <f>IF(AND(A210="",B210="",C210="",D210="",E210="",F210=""),"",IF(OR(A210="",COUNTIF(BajetTable[ID item],A210)&lt;&gt;1),"Semak ID item",IF(OR(NOT(ISNUMBER(B210)),NOT(ISNUMBER(C210))),"Isi tarikh / amaun","OK")))</f>
        <v/>
      </c>
    </row>
    <row r="211" spans="7:7" ht="30" customHeight="1">
      <c r="G211" s="9">
        <f>IF(AND(A211="",B211="",C211="",D211="",E211="",F211=""),"",IF(OR(A211="",COUNTIF(BajetTable[ID item],A211)&lt;&gt;1),"Semak ID item",IF(OR(NOT(ISNUMBER(B211)),NOT(ISNUMBER(C211))),"Isi tarikh / amaun","OK")))</f>
        <v/>
      </c>
    </row>
    <row r="212" spans="7:7" ht="30" customHeight="1">
      <c r="G212" s="9">
        <f>IF(AND(A212="",B212="",C212="",D212="",E212="",F212=""),"",IF(OR(A212="",COUNTIF(BajetTable[ID item],A212)&lt;&gt;1),"Semak ID item",IF(OR(NOT(ISNUMBER(B212)),NOT(ISNUMBER(C212))),"Isi tarikh / amaun","OK")))</f>
        <v/>
      </c>
    </row>
    <row r="213" spans="7:7" ht="30" customHeight="1">
      <c r="G213" s="9">
        <f>IF(AND(A213="",B213="",C213="",D213="",E213="",F213=""),"",IF(OR(A213="",COUNTIF(BajetTable[ID item],A213)&lt;&gt;1),"Semak ID item",IF(OR(NOT(ISNUMBER(B213)),NOT(ISNUMBER(C213))),"Isi tarikh / amaun","OK")))</f>
        <v/>
      </c>
    </row>
    <row r="214" spans="7:7" ht="30" customHeight="1">
      <c r="G214" s="9">
        <f>IF(AND(A214="",B214="",C214="",D214="",E214="",F214=""),"",IF(OR(A214="",COUNTIF(BajetTable[ID item],A214)&lt;&gt;1),"Semak ID item",IF(OR(NOT(ISNUMBER(B214)),NOT(ISNUMBER(C214))),"Isi tarikh / amaun","OK")))</f>
        <v/>
      </c>
    </row>
    <row r="215" spans="7:7" ht="30" customHeight="1">
      <c r="G215" s="9">
        <f>IF(AND(A215="",B215="",C215="",D215="",E215="",F215=""),"",IF(OR(A215="",COUNTIF(BajetTable[ID item],A215)&lt;&gt;1),"Semak ID item",IF(OR(NOT(ISNUMBER(B215)),NOT(ISNUMBER(C215))),"Isi tarikh / amaun","OK")))</f>
        <v/>
      </c>
    </row>
    <row r="216" spans="7:7" ht="30" customHeight="1">
      <c r="G216" s="9">
        <f>IF(AND(A216="",B216="",C216="",D216="",E216="",F216=""),"",IF(OR(A216="",COUNTIF(BajetTable[ID item],A216)&lt;&gt;1),"Semak ID item",IF(OR(NOT(ISNUMBER(B216)),NOT(ISNUMBER(C216))),"Isi tarikh / amaun","OK")))</f>
        <v/>
      </c>
    </row>
    <row r="217" spans="7:7" ht="30" customHeight="1">
      <c r="G217" s="9">
        <f>IF(AND(A217="",B217="",C217="",D217="",E217="",F217=""),"",IF(OR(A217="",COUNTIF(BajetTable[ID item],A217)&lt;&gt;1),"Semak ID item",IF(OR(NOT(ISNUMBER(B217)),NOT(ISNUMBER(C217))),"Isi tarikh / amaun","OK")))</f>
        <v/>
      </c>
    </row>
    <row r="218" spans="7:7" ht="30" customHeight="1">
      <c r="G218" s="9">
        <f>IF(AND(A218="",B218="",C218="",D218="",E218="",F218=""),"",IF(OR(A218="",COUNTIF(BajetTable[ID item],A218)&lt;&gt;1),"Semak ID item",IF(OR(NOT(ISNUMBER(B218)),NOT(ISNUMBER(C218))),"Isi tarikh / amaun","OK")))</f>
        <v/>
      </c>
    </row>
    <row r="219" spans="7:7" ht="30" customHeight="1">
      <c r="G219" s="9">
        <f>IF(AND(A219="",B219="",C219="",D219="",E219="",F219=""),"",IF(OR(A219="",COUNTIF(BajetTable[ID item],A219)&lt;&gt;1),"Semak ID item",IF(OR(NOT(ISNUMBER(B219)),NOT(ISNUMBER(C219))),"Isi tarikh / amaun","OK")))</f>
        <v/>
      </c>
    </row>
    <row r="220" spans="7:7" ht="30" customHeight="1">
      <c r="G220" s="9">
        <f>IF(AND(A220="",B220="",C220="",D220="",E220="",F220=""),"",IF(OR(A220="",COUNTIF(BajetTable[ID item],A220)&lt;&gt;1),"Semak ID item",IF(OR(NOT(ISNUMBER(B220)),NOT(ISNUMBER(C220))),"Isi tarikh / amaun","OK")))</f>
        <v/>
      </c>
    </row>
    <row r="221" spans="7:7" ht="30" customHeight="1">
      <c r="G221" s="9">
        <f>IF(AND(A221="",B221="",C221="",D221="",E221="",F221=""),"",IF(OR(A221="",COUNTIF(BajetTable[ID item],A221)&lt;&gt;1),"Semak ID item",IF(OR(NOT(ISNUMBER(B221)),NOT(ISNUMBER(C221))),"Isi tarikh / amaun","OK")))</f>
        <v/>
      </c>
    </row>
    <row r="222" spans="7:7" ht="30" customHeight="1">
      <c r="G222" s="9">
        <f>IF(AND(A222="",B222="",C222="",D222="",E222="",F222=""),"",IF(OR(A222="",COUNTIF(BajetTable[ID item],A222)&lt;&gt;1),"Semak ID item",IF(OR(NOT(ISNUMBER(B222)),NOT(ISNUMBER(C222))),"Isi tarikh / amaun","OK")))</f>
        <v/>
      </c>
    </row>
    <row r="223" spans="7:7" ht="30" customHeight="1">
      <c r="G223" s="9">
        <f>IF(AND(A223="",B223="",C223="",D223="",E223="",F223=""),"",IF(OR(A223="",COUNTIF(BajetTable[ID item],A223)&lt;&gt;1),"Semak ID item",IF(OR(NOT(ISNUMBER(B223)),NOT(ISNUMBER(C223))),"Isi tarikh / amaun","OK")))</f>
        <v/>
      </c>
    </row>
    <row r="224" spans="7:7" ht="30" customHeight="1">
      <c r="G224" s="9">
        <f>IF(AND(A224="",B224="",C224="",D224="",E224="",F224=""),"",IF(OR(A224="",COUNTIF(BajetTable[ID item],A224)&lt;&gt;1),"Semak ID item",IF(OR(NOT(ISNUMBER(B224)),NOT(ISNUMBER(C224))),"Isi tarikh / amaun","OK")))</f>
        <v/>
      </c>
    </row>
    <row r="225" spans="7:7" ht="30" customHeight="1">
      <c r="G225" s="9">
        <f>IF(AND(A225="",B225="",C225="",D225="",E225="",F225=""),"",IF(OR(A225="",COUNTIF(BajetTable[ID item],A225)&lt;&gt;1),"Semak ID item",IF(OR(NOT(ISNUMBER(B225)),NOT(ISNUMBER(C225))),"Isi tarikh / amaun","OK")))</f>
        <v/>
      </c>
    </row>
    <row r="226" spans="7:7" ht="30" customHeight="1">
      <c r="G226" s="9">
        <f>IF(AND(A226="",B226="",C226="",D226="",E226="",F226=""),"",IF(OR(A226="",COUNTIF(BajetTable[ID item],A226)&lt;&gt;1),"Semak ID item",IF(OR(NOT(ISNUMBER(B226)),NOT(ISNUMBER(C226))),"Isi tarikh / amaun","OK")))</f>
        <v/>
      </c>
    </row>
    <row r="227" spans="7:7" ht="30" customHeight="1">
      <c r="G227" s="9">
        <f>IF(AND(A227="",B227="",C227="",D227="",E227="",F227=""),"",IF(OR(A227="",COUNTIF(BajetTable[ID item],A227)&lt;&gt;1),"Semak ID item",IF(OR(NOT(ISNUMBER(B227)),NOT(ISNUMBER(C227))),"Isi tarikh / amaun","OK")))</f>
        <v/>
      </c>
    </row>
    <row r="228" spans="7:7" ht="30" customHeight="1">
      <c r="G228" s="9">
        <f>IF(AND(A228="",B228="",C228="",D228="",E228="",F228=""),"",IF(OR(A228="",COUNTIF(BajetTable[ID item],A228)&lt;&gt;1),"Semak ID item",IF(OR(NOT(ISNUMBER(B228)),NOT(ISNUMBER(C228))),"Isi tarikh / amaun","OK")))</f>
        <v/>
      </c>
    </row>
    <row r="229" spans="7:7" ht="30" customHeight="1">
      <c r="G229" s="9">
        <f>IF(AND(A229="",B229="",C229="",D229="",E229="",F229=""),"",IF(OR(A229="",COUNTIF(BajetTable[ID item],A229)&lt;&gt;1),"Semak ID item",IF(OR(NOT(ISNUMBER(B229)),NOT(ISNUMBER(C229))),"Isi tarikh / amaun","OK")))</f>
        <v/>
      </c>
    </row>
    <row r="230" spans="7:7" ht="30" customHeight="1">
      <c r="G230" s="9">
        <f>IF(AND(A230="",B230="",C230="",D230="",E230="",F230=""),"",IF(OR(A230="",COUNTIF(BajetTable[ID item],A230)&lt;&gt;1),"Semak ID item",IF(OR(NOT(ISNUMBER(B230)),NOT(ISNUMBER(C230))),"Isi tarikh / amaun","OK")))</f>
        <v/>
      </c>
    </row>
    <row r="231" spans="7:7" ht="30" customHeight="1">
      <c r="G231" s="9">
        <f>IF(AND(A231="",B231="",C231="",D231="",E231="",F231=""),"",IF(OR(A231="",COUNTIF(BajetTable[ID item],A231)&lt;&gt;1),"Semak ID item",IF(OR(NOT(ISNUMBER(B231)),NOT(ISNUMBER(C231))),"Isi tarikh / amaun","OK")))</f>
        <v/>
      </c>
    </row>
    <row r="232" spans="7:7" ht="30" customHeight="1">
      <c r="G232" s="9">
        <f>IF(AND(A232="",B232="",C232="",D232="",E232="",F232=""),"",IF(OR(A232="",COUNTIF(BajetTable[ID item],A232)&lt;&gt;1),"Semak ID item",IF(OR(NOT(ISNUMBER(B232)),NOT(ISNUMBER(C232))),"Isi tarikh / amaun","OK")))</f>
        <v/>
      </c>
    </row>
    <row r="233" spans="7:7" ht="30" customHeight="1">
      <c r="G233" s="9">
        <f>IF(AND(A233="",B233="",C233="",D233="",E233="",F233=""),"",IF(OR(A233="",COUNTIF(BajetTable[ID item],A233)&lt;&gt;1),"Semak ID item",IF(OR(NOT(ISNUMBER(B233)),NOT(ISNUMBER(C233))),"Isi tarikh / amaun","OK")))</f>
        <v/>
      </c>
    </row>
    <row r="234" spans="7:7" ht="30" customHeight="1">
      <c r="G234" s="9">
        <f>IF(AND(A234="",B234="",C234="",D234="",E234="",F234=""),"",IF(OR(A234="",COUNTIF(BajetTable[ID item],A234)&lt;&gt;1),"Semak ID item",IF(OR(NOT(ISNUMBER(B234)),NOT(ISNUMBER(C234))),"Isi tarikh / amaun","OK")))</f>
        <v/>
      </c>
    </row>
    <row r="235" spans="7:7" ht="30" customHeight="1">
      <c r="G235" s="9">
        <f>IF(AND(A235="",B235="",C235="",D235="",E235="",F235=""),"",IF(OR(A235="",COUNTIF(BajetTable[ID item],A235)&lt;&gt;1),"Semak ID item",IF(OR(NOT(ISNUMBER(B235)),NOT(ISNUMBER(C235))),"Isi tarikh / amaun","OK")))</f>
        <v/>
      </c>
    </row>
    <row r="236" spans="7:7" ht="30" customHeight="1">
      <c r="G236" s="9">
        <f>IF(AND(A236="",B236="",C236="",D236="",E236="",F236=""),"",IF(OR(A236="",COUNTIF(BajetTable[ID item],A236)&lt;&gt;1),"Semak ID item",IF(OR(NOT(ISNUMBER(B236)),NOT(ISNUMBER(C236))),"Isi tarikh / amaun","OK")))</f>
        <v/>
      </c>
    </row>
    <row r="237" spans="7:7" ht="30" customHeight="1">
      <c r="G237" s="9">
        <f>IF(AND(A237="",B237="",C237="",D237="",E237="",F237=""),"",IF(OR(A237="",COUNTIF(BajetTable[ID item],A237)&lt;&gt;1),"Semak ID item",IF(OR(NOT(ISNUMBER(B237)),NOT(ISNUMBER(C237))),"Isi tarikh / amaun","OK")))</f>
        <v/>
      </c>
    </row>
    <row r="238" spans="7:7" ht="30" customHeight="1">
      <c r="G238" s="9">
        <f>IF(AND(A238="",B238="",C238="",D238="",E238="",F238=""),"",IF(OR(A238="",COUNTIF(BajetTable[ID item],A238)&lt;&gt;1),"Semak ID item",IF(OR(NOT(ISNUMBER(B238)),NOT(ISNUMBER(C238))),"Isi tarikh / amaun","OK")))</f>
        <v/>
      </c>
    </row>
    <row r="239" spans="7:7" ht="30" customHeight="1">
      <c r="G239" s="9">
        <f>IF(AND(A239="",B239="",C239="",D239="",E239="",F239=""),"",IF(OR(A239="",COUNTIF(BajetTable[ID item],A239)&lt;&gt;1),"Semak ID item",IF(OR(NOT(ISNUMBER(B239)),NOT(ISNUMBER(C239))),"Isi tarikh / amaun","OK")))</f>
        <v/>
      </c>
    </row>
    <row r="240" spans="7:7" ht="30" customHeight="1">
      <c r="G240" s="9">
        <f>IF(AND(A240="",B240="",C240="",D240="",E240="",F240=""),"",IF(OR(A240="",COUNTIF(BajetTable[ID item],A240)&lt;&gt;1),"Semak ID item",IF(OR(NOT(ISNUMBER(B240)),NOT(ISNUMBER(C240))),"Isi tarikh / amaun","OK")))</f>
        <v/>
      </c>
    </row>
    <row r="241" spans="7:7" ht="30" customHeight="1">
      <c r="G241" s="9">
        <f>IF(AND(A241="",B241="",C241="",D241="",E241="",F241=""),"",IF(OR(A241="",COUNTIF(BajetTable[ID item],A241)&lt;&gt;1),"Semak ID item",IF(OR(NOT(ISNUMBER(B241)),NOT(ISNUMBER(C241))),"Isi tarikh / amaun","OK")))</f>
        <v/>
      </c>
    </row>
    <row r="242" spans="7:7" ht="30" customHeight="1">
      <c r="G242" s="9">
        <f>IF(AND(A242="",B242="",C242="",D242="",E242="",F242=""),"",IF(OR(A242="",COUNTIF(BajetTable[ID item],A242)&lt;&gt;1),"Semak ID item",IF(OR(NOT(ISNUMBER(B242)),NOT(ISNUMBER(C242))),"Isi tarikh / amaun","OK")))</f>
        <v/>
      </c>
    </row>
    <row r="243" spans="7:7" ht="30" customHeight="1">
      <c r="G243" s="9">
        <f>IF(AND(A243="",B243="",C243="",D243="",E243="",F243=""),"",IF(OR(A243="",COUNTIF(BajetTable[ID item],A243)&lt;&gt;1),"Semak ID item",IF(OR(NOT(ISNUMBER(B243)),NOT(ISNUMBER(C243))),"Isi tarikh / amaun","OK")))</f>
        <v/>
      </c>
    </row>
    <row r="244" spans="7:7" ht="30" customHeight="1">
      <c r="G244" s="9">
        <f>IF(AND(A244="",B244="",C244="",D244="",E244="",F244=""),"",IF(OR(A244="",COUNTIF(BajetTable[ID item],A244)&lt;&gt;1),"Semak ID item",IF(OR(NOT(ISNUMBER(B244)),NOT(ISNUMBER(C244))),"Isi tarikh / amaun","OK")))</f>
        <v/>
      </c>
    </row>
    <row r="245" spans="7:7" ht="30" customHeight="1">
      <c r="G245" s="9">
        <f>IF(AND(A245="",B245="",C245="",D245="",E245="",F245=""),"",IF(OR(A245="",COUNTIF(BajetTable[ID item],A245)&lt;&gt;1),"Semak ID item",IF(OR(NOT(ISNUMBER(B245)),NOT(ISNUMBER(C245))),"Isi tarikh / amaun","OK")))</f>
        <v/>
      </c>
    </row>
    <row r="246" spans="7:7" ht="30" customHeight="1">
      <c r="G246" s="9">
        <f>IF(AND(A246="",B246="",C246="",D246="",E246="",F246=""),"",IF(OR(A246="",COUNTIF(BajetTable[ID item],A246)&lt;&gt;1),"Semak ID item",IF(OR(NOT(ISNUMBER(B246)),NOT(ISNUMBER(C246))),"Isi tarikh / amaun","OK")))</f>
        <v/>
      </c>
    </row>
    <row r="247" spans="7:7" ht="30" customHeight="1">
      <c r="G247" s="9">
        <f>IF(AND(A247="",B247="",C247="",D247="",E247="",F247=""),"",IF(OR(A247="",COUNTIF(BajetTable[ID item],A247)&lt;&gt;1),"Semak ID item",IF(OR(NOT(ISNUMBER(B247)),NOT(ISNUMBER(C247))),"Isi tarikh / amaun","OK")))</f>
        <v/>
      </c>
    </row>
    <row r="248" spans="7:7" ht="30" customHeight="1">
      <c r="G248" s="9">
        <f>IF(AND(A248="",B248="",C248="",D248="",E248="",F248=""),"",IF(OR(A248="",COUNTIF(BajetTable[ID item],A248)&lt;&gt;1),"Semak ID item",IF(OR(NOT(ISNUMBER(B248)),NOT(ISNUMBER(C248))),"Isi tarikh / amaun","OK")))</f>
        <v/>
      </c>
    </row>
    <row r="249" spans="7:7" ht="30" customHeight="1">
      <c r="G249" s="9">
        <f>IF(AND(A249="",B249="",C249="",D249="",E249="",F249=""),"",IF(OR(A249="",COUNTIF(BajetTable[ID item],A249)&lt;&gt;1),"Semak ID item",IF(OR(NOT(ISNUMBER(B249)),NOT(ISNUMBER(C249))),"Isi tarikh / amaun","OK")))</f>
        <v/>
      </c>
    </row>
    <row r="250" spans="7:7" ht="30" customHeight="1">
      <c r="G250" s="9">
        <f>IF(AND(A250="",B250="",C250="",D250="",E250="",F250=""),"",IF(OR(A250="",COUNTIF(BajetTable[ID item],A250)&lt;&gt;1),"Semak ID item",IF(OR(NOT(ISNUMBER(B250)),NOT(ISNUMBER(C250))),"Isi tarikh / amaun","OK")))</f>
        <v/>
      </c>
    </row>
    <row r="251" spans="7:7" ht="30" customHeight="1">
      <c r="G251" s="9">
        <f>IF(AND(A251="",B251="",C251="",D251="",E251="",F251=""),"",IF(OR(A251="",COUNTIF(BajetTable[ID item],A251)&lt;&gt;1),"Semak ID item",IF(OR(NOT(ISNUMBER(B251)),NOT(ISNUMBER(C251))),"Isi tarikh / amaun","OK")))</f>
        <v/>
      </c>
    </row>
    <row r="252" spans="7:7" ht="30" customHeight="1">
      <c r="G252" s="9">
        <f>IF(AND(A252="",B252="",C252="",D252="",E252="",F252=""),"",IF(OR(A252="",COUNTIF(BajetTable[ID item],A252)&lt;&gt;1),"Semak ID item",IF(OR(NOT(ISNUMBER(B252)),NOT(ISNUMBER(C252))),"Isi tarikh / amaun","OK")))</f>
        <v/>
      </c>
    </row>
    <row r="253" spans="7:7" ht="30" customHeight="1">
      <c r="G253" s="9">
        <f>IF(AND(A253="",B253="",C253="",D253="",E253="",F253=""),"",IF(OR(A253="",COUNTIF(BajetTable[ID item],A253)&lt;&gt;1),"Semak ID item",IF(OR(NOT(ISNUMBER(B253)),NOT(ISNUMBER(C253))),"Isi tarikh / amaun","OK")))</f>
        <v/>
      </c>
    </row>
    <row r="254" spans="7:7" ht="30" customHeight="1">
      <c r="G254" s="9">
        <f>IF(AND(A254="",B254="",C254="",D254="",E254="",F254=""),"",IF(OR(A254="",COUNTIF(BajetTable[ID item],A254)&lt;&gt;1),"Semak ID item",IF(OR(NOT(ISNUMBER(B254)),NOT(ISNUMBER(C254))),"Isi tarikh / amaun","OK")))</f>
        <v/>
      </c>
    </row>
    <row r="255" spans="7:7" ht="30" customHeight="1">
      <c r="G255" s="9">
        <f>IF(AND(A255="",B255="",C255="",D255="",E255="",F255=""),"",IF(OR(A255="",COUNTIF(BajetTable[ID item],A255)&lt;&gt;1),"Semak ID item",IF(OR(NOT(ISNUMBER(B255)),NOT(ISNUMBER(C255))),"Isi tarikh / amaun","OK")))</f>
        <v/>
      </c>
    </row>
    <row r="256" spans="7:7" ht="30" customHeight="1">
      <c r="G256" s="9">
        <f>IF(AND(A256="",B256="",C256="",D256="",E256="",F256=""),"",IF(OR(A256="",COUNTIF(BajetTable[ID item],A256)&lt;&gt;1),"Semak ID item",IF(OR(NOT(ISNUMBER(B256)),NOT(ISNUMBER(C256))),"Isi tarikh / amaun","OK")))</f>
        <v/>
      </c>
    </row>
    <row r="257" spans="7:7" ht="30" customHeight="1">
      <c r="G257" s="9">
        <f>IF(AND(A257="",B257="",C257="",D257="",E257="",F257=""),"",IF(OR(A257="",COUNTIF(BajetTable[ID item],A257)&lt;&gt;1),"Semak ID item",IF(OR(NOT(ISNUMBER(B257)),NOT(ISNUMBER(C257))),"Isi tarikh / amaun","OK")))</f>
        <v/>
      </c>
    </row>
    <row r="258" spans="7:7" ht="30" customHeight="1">
      <c r="G258" s="9">
        <f>IF(AND(A258="",B258="",C258="",D258="",E258="",F258=""),"",IF(OR(A258="",COUNTIF(BajetTable[ID item],A258)&lt;&gt;1),"Semak ID item",IF(OR(NOT(ISNUMBER(B258)),NOT(ISNUMBER(C258))),"Isi tarikh / amaun","OK")))</f>
        <v/>
      </c>
    </row>
    <row r="259" spans="7:7" ht="30" customHeight="1">
      <c r="G259" s="9">
        <f>IF(AND(A259="",B259="",C259="",D259="",E259="",F259=""),"",IF(OR(A259="",COUNTIF(BajetTable[ID item],A259)&lt;&gt;1),"Semak ID item",IF(OR(NOT(ISNUMBER(B259)),NOT(ISNUMBER(C259))),"Isi tarikh / amaun","OK")))</f>
        <v/>
      </c>
    </row>
    <row r="260" spans="7:7" ht="30" customHeight="1">
      <c r="G260" s="9">
        <f>IF(AND(A260="",B260="",C260="",D260="",E260="",F260=""),"",IF(OR(A260="",COUNTIF(BajetTable[ID item],A260)&lt;&gt;1),"Semak ID item",IF(OR(NOT(ISNUMBER(B260)),NOT(ISNUMBER(C260))),"Isi tarikh / amaun","OK")))</f>
        <v/>
      </c>
    </row>
    <row r="261" spans="7:7" ht="30" customHeight="1">
      <c r="G261" s="9">
        <f>IF(AND(A261="",B261="",C261="",D261="",E261="",F261=""),"",IF(OR(A261="",COUNTIF(BajetTable[ID item],A261)&lt;&gt;1),"Semak ID item",IF(OR(NOT(ISNUMBER(B261)),NOT(ISNUMBER(C261))),"Isi tarikh / amaun","OK")))</f>
        <v/>
      </c>
    </row>
    <row r="262" spans="7:7" ht="30" customHeight="1">
      <c r="G262" s="9">
        <f>IF(AND(A262="",B262="",C262="",D262="",E262="",F262=""),"",IF(OR(A262="",COUNTIF(BajetTable[ID item],A262)&lt;&gt;1),"Semak ID item",IF(OR(NOT(ISNUMBER(B262)),NOT(ISNUMBER(C262))),"Isi tarikh / amaun","OK")))</f>
        <v/>
      </c>
    </row>
    <row r="263" spans="7:7" ht="30" customHeight="1">
      <c r="G263" s="9">
        <f>IF(AND(A263="",B263="",C263="",D263="",E263="",F263=""),"",IF(OR(A263="",COUNTIF(BajetTable[ID item],A263)&lt;&gt;1),"Semak ID item",IF(OR(NOT(ISNUMBER(B263)),NOT(ISNUMBER(C263))),"Isi tarikh / amaun","OK")))</f>
        <v/>
      </c>
    </row>
    <row r="264" spans="7:7" ht="30" customHeight="1">
      <c r="G264" s="9">
        <f>IF(AND(A264="",B264="",C264="",D264="",E264="",F264=""),"",IF(OR(A264="",COUNTIF(BajetTable[ID item],A264)&lt;&gt;1),"Semak ID item",IF(OR(NOT(ISNUMBER(B264)),NOT(ISNUMBER(C264))),"Isi tarikh / amaun","OK")))</f>
        <v/>
      </c>
    </row>
    <row r="265" spans="7:7" ht="30" customHeight="1">
      <c r="G265" s="9">
        <f>IF(AND(A265="",B265="",C265="",D265="",E265="",F265=""),"",IF(OR(A265="",COUNTIF(BajetTable[ID item],A265)&lt;&gt;1),"Semak ID item",IF(OR(NOT(ISNUMBER(B265)),NOT(ISNUMBER(C265))),"Isi tarikh / amaun","OK")))</f>
        <v/>
      </c>
    </row>
    <row r="266" spans="7:7" ht="30" customHeight="1">
      <c r="G266" s="9">
        <f>IF(AND(A266="",B266="",C266="",D266="",E266="",F266=""),"",IF(OR(A266="",COUNTIF(BajetTable[ID item],A266)&lt;&gt;1),"Semak ID item",IF(OR(NOT(ISNUMBER(B266)),NOT(ISNUMBER(C266))),"Isi tarikh / amaun","OK")))</f>
        <v/>
      </c>
    </row>
    <row r="267" spans="7:7" ht="30" customHeight="1">
      <c r="G267" s="9">
        <f>IF(AND(A267="",B267="",C267="",D267="",E267="",F267=""),"",IF(OR(A267="",COUNTIF(BajetTable[ID item],A267)&lt;&gt;1),"Semak ID item",IF(OR(NOT(ISNUMBER(B267)),NOT(ISNUMBER(C267))),"Isi tarikh / amaun","OK")))</f>
        <v/>
      </c>
    </row>
    <row r="268" spans="7:7" ht="30" customHeight="1">
      <c r="G268" s="9">
        <f>IF(AND(A268="",B268="",C268="",D268="",E268="",F268=""),"",IF(OR(A268="",COUNTIF(BajetTable[ID item],A268)&lt;&gt;1),"Semak ID item",IF(OR(NOT(ISNUMBER(B268)),NOT(ISNUMBER(C268))),"Isi tarikh / amaun","OK")))</f>
        <v/>
      </c>
    </row>
    <row r="269" spans="7:7" ht="30" customHeight="1">
      <c r="G269" s="9">
        <f>IF(AND(A269="",B269="",C269="",D269="",E269="",F269=""),"",IF(OR(A269="",COUNTIF(BajetTable[ID item],A269)&lt;&gt;1),"Semak ID item",IF(OR(NOT(ISNUMBER(B269)),NOT(ISNUMBER(C269))),"Isi tarikh / amaun","OK")))</f>
        <v/>
      </c>
    </row>
    <row r="270" spans="7:7" ht="30" customHeight="1">
      <c r="G270" s="9">
        <f>IF(AND(A270="",B270="",C270="",D270="",E270="",F270=""),"",IF(OR(A270="",COUNTIF(BajetTable[ID item],A270)&lt;&gt;1),"Semak ID item",IF(OR(NOT(ISNUMBER(B270)),NOT(ISNUMBER(C270))),"Isi tarikh / amaun","OK")))</f>
        <v/>
      </c>
    </row>
    <row r="271" spans="7:7" ht="30" customHeight="1">
      <c r="G271" s="9">
        <f>IF(AND(A271="",B271="",C271="",D271="",E271="",F271=""),"",IF(OR(A271="",COUNTIF(BajetTable[ID item],A271)&lt;&gt;1),"Semak ID item",IF(OR(NOT(ISNUMBER(B271)),NOT(ISNUMBER(C271))),"Isi tarikh / amaun","OK")))</f>
        <v/>
      </c>
    </row>
    <row r="272" spans="7:7" ht="30" customHeight="1">
      <c r="G272" s="9">
        <f>IF(AND(A272="",B272="",C272="",D272="",E272="",F272=""),"",IF(OR(A272="",COUNTIF(BajetTable[ID item],A272)&lt;&gt;1),"Semak ID item",IF(OR(NOT(ISNUMBER(B272)),NOT(ISNUMBER(C272))),"Isi tarikh / amaun","OK")))</f>
        <v/>
      </c>
    </row>
    <row r="273" spans="7:7" ht="30" customHeight="1">
      <c r="G273" s="9">
        <f>IF(AND(A273="",B273="",C273="",D273="",E273="",F273=""),"",IF(OR(A273="",COUNTIF(BajetTable[ID item],A273)&lt;&gt;1),"Semak ID item",IF(OR(NOT(ISNUMBER(B273)),NOT(ISNUMBER(C273))),"Isi tarikh / amaun","OK")))</f>
        <v/>
      </c>
    </row>
    <row r="274" spans="7:7" ht="30" customHeight="1">
      <c r="G274" s="9">
        <f>IF(AND(A274="",B274="",C274="",D274="",E274="",F274=""),"",IF(OR(A274="",COUNTIF(BajetTable[ID item],A274)&lt;&gt;1),"Semak ID item",IF(OR(NOT(ISNUMBER(B274)),NOT(ISNUMBER(C274))),"Isi tarikh / amaun","OK")))</f>
        <v/>
      </c>
    </row>
    <row r="275" spans="7:7" ht="30" customHeight="1">
      <c r="G275" s="9">
        <f>IF(AND(A275="",B275="",C275="",D275="",E275="",F275=""),"",IF(OR(A275="",COUNTIF(BajetTable[ID item],A275)&lt;&gt;1),"Semak ID item",IF(OR(NOT(ISNUMBER(B275)),NOT(ISNUMBER(C275))),"Isi tarikh / amaun","OK")))</f>
        <v/>
      </c>
    </row>
    <row r="276" spans="7:7" ht="30" customHeight="1">
      <c r="G276" s="9">
        <f>IF(AND(A276="",B276="",C276="",D276="",E276="",F276=""),"",IF(OR(A276="",COUNTIF(BajetTable[ID item],A276)&lt;&gt;1),"Semak ID item",IF(OR(NOT(ISNUMBER(B276)),NOT(ISNUMBER(C276))),"Isi tarikh / amaun","OK")))</f>
        <v/>
      </c>
    </row>
    <row r="277" spans="7:7" ht="30" customHeight="1">
      <c r="G277" s="9">
        <f>IF(AND(A277="",B277="",C277="",D277="",E277="",F277=""),"",IF(OR(A277="",COUNTIF(BajetTable[ID item],A277)&lt;&gt;1),"Semak ID item",IF(OR(NOT(ISNUMBER(B277)),NOT(ISNUMBER(C277))),"Isi tarikh / amaun","OK")))</f>
        <v/>
      </c>
    </row>
    <row r="278" spans="7:7" ht="30" customHeight="1">
      <c r="G278" s="9">
        <f>IF(AND(A278="",B278="",C278="",D278="",E278="",F278=""),"",IF(OR(A278="",COUNTIF(BajetTable[ID item],A278)&lt;&gt;1),"Semak ID item",IF(OR(NOT(ISNUMBER(B278)),NOT(ISNUMBER(C278))),"Isi tarikh / amaun","OK")))</f>
        <v/>
      </c>
    </row>
    <row r="279" spans="7:7" ht="30" customHeight="1">
      <c r="G279" s="9">
        <f>IF(AND(A279="",B279="",C279="",D279="",E279="",F279=""),"",IF(OR(A279="",COUNTIF(BajetTable[ID item],A279)&lt;&gt;1),"Semak ID item",IF(OR(NOT(ISNUMBER(B279)),NOT(ISNUMBER(C279))),"Isi tarikh / amaun","OK")))</f>
        <v/>
      </c>
    </row>
    <row r="280" spans="7:7" ht="30" customHeight="1">
      <c r="G280" s="9">
        <f>IF(AND(A280="",B280="",C280="",D280="",E280="",F280=""),"",IF(OR(A280="",COUNTIF(BajetTable[ID item],A280)&lt;&gt;1),"Semak ID item",IF(OR(NOT(ISNUMBER(B280)),NOT(ISNUMBER(C280))),"Isi tarikh / amaun","OK")))</f>
        <v/>
      </c>
    </row>
    <row r="281" spans="7:7" ht="30" customHeight="1">
      <c r="G281" s="9">
        <f>IF(AND(A281="",B281="",C281="",D281="",E281="",F281=""),"",IF(OR(A281="",COUNTIF(BajetTable[ID item],A281)&lt;&gt;1),"Semak ID item",IF(OR(NOT(ISNUMBER(B281)),NOT(ISNUMBER(C281))),"Isi tarikh / amaun","OK")))</f>
        <v/>
      </c>
    </row>
    <row r="282" spans="7:7" ht="30" customHeight="1">
      <c r="G282" s="9">
        <f>IF(AND(A282="",B282="",C282="",D282="",E282="",F282=""),"",IF(OR(A282="",COUNTIF(BajetTable[ID item],A282)&lt;&gt;1),"Semak ID item",IF(OR(NOT(ISNUMBER(B282)),NOT(ISNUMBER(C282))),"Isi tarikh / amaun","OK")))</f>
        <v/>
      </c>
    </row>
    <row r="283" spans="7:7" ht="30" customHeight="1">
      <c r="G283" s="9">
        <f>IF(AND(A283="",B283="",C283="",D283="",E283="",F283=""),"",IF(OR(A283="",COUNTIF(BajetTable[ID item],A283)&lt;&gt;1),"Semak ID item",IF(OR(NOT(ISNUMBER(B283)),NOT(ISNUMBER(C283))),"Isi tarikh / amaun","OK")))</f>
        <v/>
      </c>
    </row>
    <row r="284" spans="7:7" ht="30" customHeight="1">
      <c r="G284" s="9">
        <f>IF(AND(A284="",B284="",C284="",D284="",E284="",F284=""),"",IF(OR(A284="",COUNTIF(BajetTable[ID item],A284)&lt;&gt;1),"Semak ID item",IF(OR(NOT(ISNUMBER(B284)),NOT(ISNUMBER(C284))),"Isi tarikh / amaun","OK")))</f>
        <v/>
      </c>
    </row>
    <row r="285" spans="7:7" ht="30" customHeight="1">
      <c r="G285" s="9">
        <f>IF(AND(A285="",B285="",C285="",D285="",E285="",F285=""),"",IF(OR(A285="",COUNTIF(BajetTable[ID item],A285)&lt;&gt;1),"Semak ID item",IF(OR(NOT(ISNUMBER(B285)),NOT(ISNUMBER(C285))),"Isi tarikh / amaun","OK")))</f>
        <v/>
      </c>
    </row>
    <row r="286" spans="7:7" ht="30" customHeight="1">
      <c r="G286" s="9">
        <f>IF(AND(A286="",B286="",C286="",D286="",E286="",F286=""),"",IF(OR(A286="",COUNTIF(BajetTable[ID item],A286)&lt;&gt;1),"Semak ID item",IF(OR(NOT(ISNUMBER(B286)),NOT(ISNUMBER(C286))),"Isi tarikh / amaun","OK")))</f>
        <v/>
      </c>
    </row>
    <row r="287" spans="7:7" ht="30" customHeight="1">
      <c r="G287" s="9">
        <f>IF(AND(A287="",B287="",C287="",D287="",E287="",F287=""),"",IF(OR(A287="",COUNTIF(BajetTable[ID item],A287)&lt;&gt;1),"Semak ID item",IF(OR(NOT(ISNUMBER(B287)),NOT(ISNUMBER(C287))),"Isi tarikh / amaun","OK")))</f>
        <v/>
      </c>
    </row>
    <row r="288" spans="7:7" ht="30" customHeight="1">
      <c r="G288" s="9">
        <f>IF(AND(A288="",B288="",C288="",D288="",E288="",F288=""),"",IF(OR(A288="",COUNTIF(BajetTable[ID item],A288)&lt;&gt;1),"Semak ID item",IF(OR(NOT(ISNUMBER(B288)),NOT(ISNUMBER(C288))),"Isi tarikh / amaun","OK")))</f>
        <v/>
      </c>
    </row>
    <row r="289" spans="7:7" ht="30" customHeight="1">
      <c r="G289" s="9">
        <f>IF(AND(A289="",B289="",C289="",D289="",E289="",F289=""),"",IF(OR(A289="",COUNTIF(BajetTable[ID item],A289)&lt;&gt;1),"Semak ID item",IF(OR(NOT(ISNUMBER(B289)),NOT(ISNUMBER(C289))),"Isi tarikh / amaun","OK")))</f>
        <v/>
      </c>
    </row>
    <row r="290" spans="7:7" ht="30" customHeight="1">
      <c r="G290" s="9">
        <f>IF(AND(A290="",B290="",C290="",D290="",E290="",F290=""),"",IF(OR(A290="",COUNTIF(BajetTable[ID item],A290)&lt;&gt;1),"Semak ID item",IF(OR(NOT(ISNUMBER(B290)),NOT(ISNUMBER(C290))),"Isi tarikh / amaun","OK")))</f>
        <v/>
      </c>
    </row>
    <row r="291" spans="7:7" ht="30" customHeight="1">
      <c r="G291" s="9">
        <f>IF(AND(A291="",B291="",C291="",D291="",E291="",F291=""),"",IF(OR(A291="",COUNTIF(BajetTable[ID item],A291)&lt;&gt;1),"Semak ID item",IF(OR(NOT(ISNUMBER(B291)),NOT(ISNUMBER(C291))),"Isi tarikh / amaun","OK")))</f>
        <v/>
      </c>
    </row>
    <row r="292" spans="7:7" ht="30" customHeight="1">
      <c r="G292" s="9">
        <f>IF(AND(A292="",B292="",C292="",D292="",E292="",F292=""),"",IF(OR(A292="",COUNTIF(BajetTable[ID item],A292)&lt;&gt;1),"Semak ID item",IF(OR(NOT(ISNUMBER(B292)),NOT(ISNUMBER(C292))),"Isi tarikh / amaun","OK")))</f>
        <v/>
      </c>
    </row>
    <row r="293" spans="7:7" ht="30" customHeight="1">
      <c r="G293" s="9">
        <f>IF(AND(A293="",B293="",C293="",D293="",E293="",F293=""),"",IF(OR(A293="",COUNTIF(BajetTable[ID item],A293)&lt;&gt;1),"Semak ID item",IF(OR(NOT(ISNUMBER(B293)),NOT(ISNUMBER(C293))),"Isi tarikh / amaun","OK")))</f>
        <v/>
      </c>
    </row>
    <row r="294" spans="7:7" ht="30" customHeight="1">
      <c r="G294" s="9">
        <f>IF(AND(A294="",B294="",C294="",D294="",E294="",F294=""),"",IF(OR(A294="",COUNTIF(BajetTable[ID item],A294)&lt;&gt;1),"Semak ID item",IF(OR(NOT(ISNUMBER(B294)),NOT(ISNUMBER(C294))),"Isi tarikh / amaun","OK")))</f>
        <v/>
      </c>
    </row>
    <row r="295" spans="7:7" ht="30" customHeight="1">
      <c r="G295" s="9">
        <f>IF(AND(A295="",B295="",C295="",D295="",E295="",F295=""),"",IF(OR(A295="",COUNTIF(BajetTable[ID item],A295)&lt;&gt;1),"Semak ID item",IF(OR(NOT(ISNUMBER(B295)),NOT(ISNUMBER(C295))),"Isi tarikh / amaun","OK")))</f>
        <v/>
      </c>
    </row>
    <row r="296" spans="7:7" ht="30" customHeight="1">
      <c r="G296" s="9">
        <f>IF(AND(A296="",B296="",C296="",D296="",E296="",F296=""),"",IF(OR(A296="",COUNTIF(BajetTable[ID item],A296)&lt;&gt;1),"Semak ID item",IF(OR(NOT(ISNUMBER(B296)),NOT(ISNUMBER(C296))),"Isi tarikh / amaun","OK")))</f>
        <v/>
      </c>
    </row>
    <row r="297" spans="7:7" ht="30" customHeight="1">
      <c r="G297" s="9">
        <f>IF(AND(A297="",B297="",C297="",D297="",E297="",F297=""),"",IF(OR(A297="",COUNTIF(BajetTable[ID item],A297)&lt;&gt;1),"Semak ID item",IF(OR(NOT(ISNUMBER(B297)),NOT(ISNUMBER(C297))),"Isi tarikh / amaun","OK")))</f>
        <v/>
      </c>
    </row>
    <row r="298" spans="7:7" ht="30" customHeight="1">
      <c r="G298" s="9">
        <f>IF(AND(A298="",B298="",C298="",D298="",E298="",F298=""),"",IF(OR(A298="",COUNTIF(BajetTable[ID item],A298)&lt;&gt;1),"Semak ID item",IF(OR(NOT(ISNUMBER(B298)),NOT(ISNUMBER(C298))),"Isi tarikh / amaun","OK")))</f>
        <v/>
      </c>
    </row>
    <row r="299" spans="7:7" ht="30" customHeight="1">
      <c r="G299" s="9">
        <f>IF(AND(A299="",B299="",C299="",D299="",E299="",F299=""),"",IF(OR(A299="",COUNTIF(BajetTable[ID item],A299)&lt;&gt;1),"Semak ID item",IF(OR(NOT(ISNUMBER(B299)),NOT(ISNUMBER(C299))),"Isi tarikh / amaun","OK")))</f>
        <v/>
      </c>
    </row>
    <row r="300" spans="7:7" ht="30" customHeight="1">
      <c r="G300" s="9">
        <f>IF(AND(A300="",B300="",C300="",D300="",E300="",F300=""),"",IF(OR(A300="",COUNTIF(BajetTable[ID item],A300)&lt;&gt;1),"Semak ID item",IF(OR(NOT(ISNUMBER(B300)),NOT(ISNUMBER(C300))),"Isi tarikh / amaun","OK")))</f>
        <v/>
      </c>
    </row>
    <row r="301" spans="7:7" ht="30" customHeight="1">
      <c r="G301" s="9">
        <f>IF(AND(A301="",B301="",C301="",D301="",E301="",F301=""),"",IF(OR(A301="",COUNTIF(BajetTable[ID item],A301)&lt;&gt;1),"Semak ID item",IF(OR(NOT(ISNUMBER(B301)),NOT(ISNUMBER(C301))),"Isi tarikh / amaun","OK")))</f>
        <v/>
      </c>
    </row>
    <row r="302" spans="7:7" ht="30" customHeight="1">
      <c r="G302" s="9">
        <f>IF(AND(A302="",B302="",C302="",D302="",E302="",F302=""),"",IF(OR(A302="",COUNTIF(BajetTable[ID item],A302)&lt;&gt;1),"Semak ID item",IF(OR(NOT(ISNUMBER(B302)),NOT(ISNUMBER(C302))),"Isi tarikh / amaun","OK")))</f>
        <v/>
      </c>
    </row>
    <row r="303" spans="7:7" ht="30" customHeight="1">
      <c r="G303" s="9">
        <f>IF(AND(A303="",B303="",C303="",D303="",E303="",F303=""),"",IF(OR(A303="",COUNTIF(BajetTable[ID item],A303)&lt;&gt;1),"Semak ID item",IF(OR(NOT(ISNUMBER(B303)),NOT(ISNUMBER(C303))),"Isi tarikh / amaun","OK")))</f>
        <v/>
      </c>
    </row>
    <row r="304" spans="7:7" ht="30" customHeight="1">
      <c r="G304" s="9">
        <f>IF(AND(A304="",B304="",C304="",D304="",E304="",F304=""),"",IF(OR(A304="",COUNTIF(BajetTable[ID item],A304)&lt;&gt;1),"Semak ID item",IF(OR(NOT(ISNUMBER(B304)),NOT(ISNUMBER(C304))),"Isi tarikh / amaun","OK")))</f>
        <v/>
      </c>
    </row>
    <row r="305" spans="7:7" ht="30" customHeight="1">
      <c r="G305" s="9">
        <f>IF(AND(A305="",B305="",C305="",D305="",E305="",F305=""),"",IF(OR(A305="",COUNTIF(BajetTable[ID item],A305)&lt;&gt;1),"Semak ID item",IF(OR(NOT(ISNUMBER(B305)),NOT(ISNUMBER(C305))),"Isi tarikh / amaun","OK")))</f>
        <v/>
      </c>
    </row>
    <row r="306" spans="7:7" ht="30" customHeight="1">
      <c r="G306" s="9">
        <f>IF(AND(A306="",B306="",C306="",D306="",E306="",F306=""),"",IF(OR(A306="",COUNTIF(BajetTable[ID item],A306)&lt;&gt;1),"Semak ID item",IF(OR(NOT(ISNUMBER(B306)),NOT(ISNUMBER(C306))),"Isi tarikh / amaun","OK")))</f>
        <v/>
      </c>
    </row>
    <row r="307" spans="7:7" ht="30" customHeight="1">
      <c r="G307" s="9">
        <f>IF(AND(A307="",B307="",C307="",D307="",E307="",F307=""),"",IF(OR(A307="",COUNTIF(BajetTable[ID item],A307)&lt;&gt;1),"Semak ID item",IF(OR(NOT(ISNUMBER(B307)),NOT(ISNUMBER(C307))),"Isi tarikh / amaun","OK")))</f>
        <v/>
      </c>
    </row>
    <row r="308" spans="7:7" ht="30" customHeight="1">
      <c r="G308" s="9">
        <f>IF(AND(A308="",B308="",C308="",D308="",E308="",F308=""),"",IF(OR(A308="",COUNTIF(BajetTable[ID item],A308)&lt;&gt;1),"Semak ID item",IF(OR(NOT(ISNUMBER(B308)),NOT(ISNUMBER(C308))),"Isi tarikh / amaun","OK")))</f>
        <v/>
      </c>
    </row>
    <row r="309" spans="7:7" ht="30" customHeight="1">
      <c r="G309" s="9">
        <f>IF(AND(A309="",B309="",C309="",D309="",E309="",F309=""),"",IF(OR(A309="",COUNTIF(BajetTable[ID item],A309)&lt;&gt;1),"Semak ID item",IF(OR(NOT(ISNUMBER(B309)),NOT(ISNUMBER(C309))),"Isi tarikh / amaun","OK")))</f>
        <v/>
      </c>
    </row>
    <row r="310" spans="7:7" ht="30" customHeight="1">
      <c r="G310" s="9">
        <f>IF(AND(A310="",B310="",C310="",D310="",E310="",F310=""),"",IF(OR(A310="",COUNTIF(BajetTable[ID item],A310)&lt;&gt;1),"Semak ID item",IF(OR(NOT(ISNUMBER(B310)),NOT(ISNUMBER(C310))),"Isi tarikh / amaun","OK")))</f>
        <v/>
      </c>
    </row>
    <row r="311" spans="7:7" ht="30" customHeight="1">
      <c r="G311" s="9">
        <f>IF(AND(A311="",B311="",C311="",D311="",E311="",F311=""),"",IF(OR(A311="",COUNTIF(BajetTable[ID item],A311)&lt;&gt;1),"Semak ID item",IF(OR(NOT(ISNUMBER(B311)),NOT(ISNUMBER(C311))),"Isi tarikh / amaun","OK")))</f>
        <v/>
      </c>
    </row>
    <row r="312" spans="7:7" ht="30" customHeight="1">
      <c r="G312" s="9">
        <f>IF(AND(A312="",B312="",C312="",D312="",E312="",F312=""),"",IF(OR(A312="",COUNTIF(BajetTable[ID item],A312)&lt;&gt;1),"Semak ID item",IF(OR(NOT(ISNUMBER(B312)),NOT(ISNUMBER(C312))),"Isi tarikh / amaun","OK")))</f>
        <v/>
      </c>
    </row>
    <row r="313" spans="7:7" ht="30" customHeight="1">
      <c r="G313" s="9">
        <f>IF(AND(A313="",B313="",C313="",D313="",E313="",F313=""),"",IF(OR(A313="",COUNTIF(BajetTable[ID item],A313)&lt;&gt;1),"Semak ID item",IF(OR(NOT(ISNUMBER(B313)),NOT(ISNUMBER(C313))),"Isi tarikh / amaun","OK")))</f>
        <v/>
      </c>
    </row>
    <row r="314" spans="7:7" ht="30" customHeight="1">
      <c r="G314" s="9">
        <f>IF(AND(A314="",B314="",C314="",D314="",E314="",F314=""),"",IF(OR(A314="",COUNTIF(BajetTable[ID item],A314)&lt;&gt;1),"Semak ID item",IF(OR(NOT(ISNUMBER(B314)),NOT(ISNUMBER(C314))),"Isi tarikh / amaun","OK")))</f>
        <v/>
      </c>
    </row>
    <row r="315" spans="7:7" ht="30" customHeight="1">
      <c r="G315" s="9">
        <f>IF(AND(A315="",B315="",C315="",D315="",E315="",F315=""),"",IF(OR(A315="",COUNTIF(BajetTable[ID item],A315)&lt;&gt;1),"Semak ID item",IF(OR(NOT(ISNUMBER(B315)),NOT(ISNUMBER(C315))),"Isi tarikh / amaun","OK")))</f>
        <v/>
      </c>
    </row>
    <row r="316" spans="7:7" ht="30" customHeight="1">
      <c r="G316" s="9">
        <f>IF(AND(A316="",B316="",C316="",D316="",E316="",F316=""),"",IF(OR(A316="",COUNTIF(BajetTable[ID item],A316)&lt;&gt;1),"Semak ID item",IF(OR(NOT(ISNUMBER(B316)),NOT(ISNUMBER(C316))),"Isi tarikh / amaun","OK")))</f>
        <v/>
      </c>
    </row>
    <row r="317" spans="7:7" ht="30" customHeight="1">
      <c r="G317" s="9">
        <f>IF(AND(A317="",B317="",C317="",D317="",E317="",F317=""),"",IF(OR(A317="",COUNTIF(BajetTable[ID item],A317)&lt;&gt;1),"Semak ID item",IF(OR(NOT(ISNUMBER(B317)),NOT(ISNUMBER(C317))),"Isi tarikh / amaun","OK")))</f>
        <v/>
      </c>
    </row>
    <row r="318" spans="7:7" ht="30" customHeight="1">
      <c r="G318" s="9">
        <f>IF(AND(A318="",B318="",C318="",D318="",E318="",F318=""),"",IF(OR(A318="",COUNTIF(BajetTable[ID item],A318)&lt;&gt;1),"Semak ID item",IF(OR(NOT(ISNUMBER(B318)),NOT(ISNUMBER(C318))),"Isi tarikh / amaun","OK")))</f>
        <v/>
      </c>
    </row>
    <row r="319" spans="7:7" ht="30" customHeight="1">
      <c r="G319" s="9">
        <f>IF(AND(A319="",B319="",C319="",D319="",E319="",F319=""),"",IF(OR(A319="",COUNTIF(BajetTable[ID item],A319)&lt;&gt;1),"Semak ID item",IF(OR(NOT(ISNUMBER(B319)),NOT(ISNUMBER(C319))),"Isi tarikh / amaun","OK")))</f>
        <v/>
      </c>
    </row>
    <row r="320" spans="7:7" ht="30" customHeight="1">
      <c r="G320" s="9">
        <f>IF(AND(A320="",B320="",C320="",D320="",E320="",F320=""),"",IF(OR(A320="",COUNTIF(BajetTable[ID item],A320)&lt;&gt;1),"Semak ID item",IF(OR(NOT(ISNUMBER(B320)),NOT(ISNUMBER(C320))),"Isi tarikh / amaun","OK")))</f>
        <v/>
      </c>
    </row>
    <row r="321" spans="7:7" ht="30" customHeight="1">
      <c r="G321" s="9">
        <f>IF(AND(A321="",B321="",C321="",D321="",E321="",F321=""),"",IF(OR(A321="",COUNTIF(BajetTable[ID item],A321)&lt;&gt;1),"Semak ID item",IF(OR(NOT(ISNUMBER(B321)),NOT(ISNUMBER(C321))),"Isi tarikh / amaun","OK")))</f>
        <v/>
      </c>
    </row>
    <row r="322" spans="7:7" ht="30" customHeight="1">
      <c r="G322" s="9">
        <f>IF(AND(A322="",B322="",C322="",D322="",E322="",F322=""),"",IF(OR(A322="",COUNTIF(BajetTable[ID item],A322)&lt;&gt;1),"Semak ID item",IF(OR(NOT(ISNUMBER(B322)),NOT(ISNUMBER(C322))),"Isi tarikh / amaun","OK")))</f>
        <v/>
      </c>
    </row>
    <row r="323" spans="7:7" ht="30" customHeight="1">
      <c r="G323" s="9">
        <f>IF(AND(A323="",B323="",C323="",D323="",E323="",F323=""),"",IF(OR(A323="",COUNTIF(BajetTable[ID item],A323)&lt;&gt;1),"Semak ID item",IF(OR(NOT(ISNUMBER(B323)),NOT(ISNUMBER(C323))),"Isi tarikh / amaun","OK")))</f>
        <v/>
      </c>
    </row>
    <row r="324" spans="7:7" ht="30" customHeight="1">
      <c r="G324" s="9">
        <f>IF(AND(A324="",B324="",C324="",D324="",E324="",F324=""),"",IF(OR(A324="",COUNTIF(BajetTable[ID item],A324)&lt;&gt;1),"Semak ID item",IF(OR(NOT(ISNUMBER(B324)),NOT(ISNUMBER(C324))),"Isi tarikh / amaun","OK")))</f>
        <v/>
      </c>
    </row>
    <row r="325" spans="7:7" ht="30" customHeight="1">
      <c r="G325" s="9">
        <f>IF(AND(A325="",B325="",C325="",D325="",E325="",F325=""),"",IF(OR(A325="",COUNTIF(BajetTable[ID item],A325)&lt;&gt;1),"Semak ID item",IF(OR(NOT(ISNUMBER(B325)),NOT(ISNUMBER(C325))),"Isi tarikh / amaun","OK")))</f>
        <v/>
      </c>
    </row>
    <row r="326" spans="7:7" ht="30" customHeight="1">
      <c r="G326" s="9">
        <f>IF(AND(A326="",B326="",C326="",D326="",E326="",F326=""),"",IF(OR(A326="",COUNTIF(BajetTable[ID item],A326)&lt;&gt;1),"Semak ID item",IF(OR(NOT(ISNUMBER(B326)),NOT(ISNUMBER(C326))),"Isi tarikh / amaun","OK")))</f>
        <v/>
      </c>
    </row>
    <row r="327" spans="7:7" ht="30" customHeight="1">
      <c r="G327" s="9">
        <f>IF(AND(A327="",B327="",C327="",D327="",E327="",F327=""),"",IF(OR(A327="",COUNTIF(BajetTable[ID item],A327)&lt;&gt;1),"Semak ID item",IF(OR(NOT(ISNUMBER(B327)),NOT(ISNUMBER(C327))),"Isi tarikh / amaun","OK")))</f>
        <v/>
      </c>
    </row>
    <row r="328" spans="7:7" ht="30" customHeight="1">
      <c r="G328" s="9">
        <f>IF(AND(A328="",B328="",C328="",D328="",E328="",F328=""),"",IF(OR(A328="",COUNTIF(BajetTable[ID item],A328)&lt;&gt;1),"Semak ID item",IF(OR(NOT(ISNUMBER(B328)),NOT(ISNUMBER(C328))),"Isi tarikh / amaun","OK")))</f>
        <v/>
      </c>
    </row>
    <row r="329" spans="7:7" ht="30" customHeight="1">
      <c r="G329" s="9">
        <f>IF(AND(A329="",B329="",C329="",D329="",E329="",F329=""),"",IF(OR(A329="",COUNTIF(BajetTable[ID item],A329)&lt;&gt;1),"Semak ID item",IF(OR(NOT(ISNUMBER(B329)),NOT(ISNUMBER(C329))),"Isi tarikh / amaun","OK")))</f>
        <v/>
      </c>
    </row>
    <row r="330" spans="7:7" ht="30" customHeight="1">
      <c r="G330" s="9">
        <f>IF(AND(A330="",B330="",C330="",D330="",E330="",F330=""),"",IF(OR(A330="",COUNTIF(BajetTable[ID item],A330)&lt;&gt;1),"Semak ID item",IF(OR(NOT(ISNUMBER(B330)),NOT(ISNUMBER(C330))),"Isi tarikh / amaun","OK")))</f>
        <v/>
      </c>
    </row>
    <row r="331" spans="7:7" ht="30" customHeight="1">
      <c r="G331" s="9">
        <f>IF(AND(A331="",B331="",C331="",D331="",E331="",F331=""),"",IF(OR(A331="",COUNTIF(BajetTable[ID item],A331)&lt;&gt;1),"Semak ID item",IF(OR(NOT(ISNUMBER(B331)),NOT(ISNUMBER(C331))),"Isi tarikh / amaun","OK")))</f>
        <v/>
      </c>
    </row>
    <row r="332" spans="7:7" ht="30" customHeight="1">
      <c r="G332" s="9">
        <f>IF(AND(A332="",B332="",C332="",D332="",E332="",F332=""),"",IF(OR(A332="",COUNTIF(BajetTable[ID item],A332)&lt;&gt;1),"Semak ID item",IF(OR(NOT(ISNUMBER(B332)),NOT(ISNUMBER(C332))),"Isi tarikh / amaun","OK")))</f>
        <v/>
      </c>
    </row>
    <row r="333" spans="7:7" ht="30" customHeight="1">
      <c r="G333" s="9">
        <f>IF(AND(A333="",B333="",C333="",D333="",E333="",F333=""),"",IF(OR(A333="",COUNTIF(BajetTable[ID item],A333)&lt;&gt;1),"Semak ID item",IF(OR(NOT(ISNUMBER(B333)),NOT(ISNUMBER(C333))),"Isi tarikh / amaun","OK")))</f>
        <v/>
      </c>
    </row>
    <row r="334" spans="7:7" ht="30" customHeight="1">
      <c r="G334" s="9">
        <f>IF(AND(A334="",B334="",C334="",D334="",E334="",F334=""),"",IF(OR(A334="",COUNTIF(BajetTable[ID item],A334)&lt;&gt;1),"Semak ID item",IF(OR(NOT(ISNUMBER(B334)),NOT(ISNUMBER(C334))),"Isi tarikh / amaun","OK")))</f>
        <v/>
      </c>
    </row>
    <row r="335" spans="7:7" ht="30" customHeight="1">
      <c r="G335" s="9">
        <f>IF(AND(A335="",B335="",C335="",D335="",E335="",F335=""),"",IF(OR(A335="",COUNTIF(BajetTable[ID item],A335)&lt;&gt;1),"Semak ID item",IF(OR(NOT(ISNUMBER(B335)),NOT(ISNUMBER(C335))),"Isi tarikh / amaun","OK")))</f>
        <v/>
      </c>
    </row>
    <row r="336" spans="7:7" ht="30" customHeight="1">
      <c r="G336" s="9">
        <f>IF(AND(A336="",B336="",C336="",D336="",E336="",F336=""),"",IF(OR(A336="",COUNTIF(BajetTable[ID item],A336)&lt;&gt;1),"Semak ID item",IF(OR(NOT(ISNUMBER(B336)),NOT(ISNUMBER(C336))),"Isi tarikh / amaun","OK")))</f>
        <v/>
      </c>
    </row>
    <row r="337" spans="7:7" ht="30" customHeight="1">
      <c r="G337" s="9">
        <f>IF(AND(A337="",B337="",C337="",D337="",E337="",F337=""),"",IF(OR(A337="",COUNTIF(BajetTable[ID item],A337)&lt;&gt;1),"Semak ID item",IF(OR(NOT(ISNUMBER(B337)),NOT(ISNUMBER(C337))),"Isi tarikh / amaun","OK")))</f>
        <v/>
      </c>
    </row>
    <row r="338" spans="7:7" ht="30" customHeight="1">
      <c r="G338" s="9">
        <f>IF(AND(A338="",B338="",C338="",D338="",E338="",F338=""),"",IF(OR(A338="",COUNTIF(BajetTable[ID item],A338)&lt;&gt;1),"Semak ID item",IF(OR(NOT(ISNUMBER(B338)),NOT(ISNUMBER(C338))),"Isi tarikh / amaun","OK")))</f>
        <v/>
      </c>
    </row>
    <row r="339" spans="7:7" ht="30" customHeight="1">
      <c r="G339" s="9">
        <f>IF(AND(A339="",B339="",C339="",D339="",E339="",F339=""),"",IF(OR(A339="",COUNTIF(BajetTable[ID item],A339)&lt;&gt;1),"Semak ID item",IF(OR(NOT(ISNUMBER(B339)),NOT(ISNUMBER(C339))),"Isi tarikh / amaun","OK")))</f>
        <v/>
      </c>
    </row>
    <row r="340" spans="7:7" ht="30" customHeight="1">
      <c r="G340" s="9">
        <f>IF(AND(A340="",B340="",C340="",D340="",E340="",F340=""),"",IF(OR(A340="",COUNTIF(BajetTable[ID item],A340)&lt;&gt;1),"Semak ID item",IF(OR(NOT(ISNUMBER(B340)),NOT(ISNUMBER(C340))),"Isi tarikh / amaun","OK")))</f>
        <v/>
      </c>
    </row>
    <row r="341" spans="7:7" ht="30" customHeight="1">
      <c r="G341" s="9">
        <f>IF(AND(A341="",B341="",C341="",D341="",E341="",F341=""),"",IF(OR(A341="",COUNTIF(BajetTable[ID item],A341)&lt;&gt;1),"Semak ID item",IF(OR(NOT(ISNUMBER(B341)),NOT(ISNUMBER(C341))),"Isi tarikh / amaun","OK")))</f>
        <v/>
      </c>
    </row>
    <row r="342" spans="7:7" ht="30" customHeight="1">
      <c r="G342" s="9">
        <f>IF(AND(A342="",B342="",C342="",D342="",E342="",F342=""),"",IF(OR(A342="",COUNTIF(BajetTable[ID item],A342)&lt;&gt;1),"Semak ID item",IF(OR(NOT(ISNUMBER(B342)),NOT(ISNUMBER(C342))),"Isi tarikh / amaun","OK")))</f>
        <v/>
      </c>
    </row>
    <row r="343" spans="7:7" ht="30" customHeight="1">
      <c r="G343" s="9">
        <f>IF(AND(A343="",B343="",C343="",D343="",E343="",F343=""),"",IF(OR(A343="",COUNTIF(BajetTable[ID item],A343)&lt;&gt;1),"Semak ID item",IF(OR(NOT(ISNUMBER(B343)),NOT(ISNUMBER(C343))),"Isi tarikh / amaun","OK")))</f>
        <v/>
      </c>
    </row>
    <row r="344" spans="7:7" ht="30" customHeight="1">
      <c r="G344" s="9">
        <f>IF(AND(A344="",B344="",C344="",D344="",E344="",F344=""),"",IF(OR(A344="",COUNTIF(BajetTable[ID item],A344)&lt;&gt;1),"Semak ID item",IF(OR(NOT(ISNUMBER(B344)),NOT(ISNUMBER(C344))),"Isi tarikh / amaun","OK")))</f>
        <v/>
      </c>
    </row>
    <row r="345" spans="7:7" ht="30" customHeight="1">
      <c r="G345" s="9">
        <f>IF(AND(A345="",B345="",C345="",D345="",E345="",F345=""),"",IF(OR(A345="",COUNTIF(BajetTable[ID item],A345)&lt;&gt;1),"Semak ID item",IF(OR(NOT(ISNUMBER(B345)),NOT(ISNUMBER(C345))),"Isi tarikh / amaun","OK")))</f>
        <v/>
      </c>
    </row>
    <row r="346" spans="7:7" ht="30" customHeight="1">
      <c r="G346" s="9">
        <f>IF(AND(A346="",B346="",C346="",D346="",E346="",F346=""),"",IF(OR(A346="",COUNTIF(BajetTable[ID item],A346)&lt;&gt;1),"Semak ID item",IF(OR(NOT(ISNUMBER(B346)),NOT(ISNUMBER(C346))),"Isi tarikh / amaun","OK")))</f>
        <v/>
      </c>
    </row>
    <row r="347" spans="7:7" ht="30" customHeight="1">
      <c r="G347" s="9">
        <f>IF(AND(A347="",B347="",C347="",D347="",E347="",F347=""),"",IF(OR(A347="",COUNTIF(BajetTable[ID item],A347)&lt;&gt;1),"Semak ID item",IF(OR(NOT(ISNUMBER(B347)),NOT(ISNUMBER(C347))),"Isi tarikh / amaun","OK")))</f>
        <v/>
      </c>
    </row>
    <row r="348" spans="7:7" ht="30" customHeight="1">
      <c r="G348" s="9">
        <f>IF(AND(A348="",B348="",C348="",D348="",E348="",F348=""),"",IF(OR(A348="",COUNTIF(BajetTable[ID item],A348)&lt;&gt;1),"Semak ID item",IF(OR(NOT(ISNUMBER(B348)),NOT(ISNUMBER(C348))),"Isi tarikh / amaun","OK")))</f>
        <v/>
      </c>
    </row>
    <row r="349" spans="7:7" ht="30" customHeight="1">
      <c r="G349" s="9">
        <f>IF(AND(A349="",B349="",C349="",D349="",E349="",F349=""),"",IF(OR(A349="",COUNTIF(BajetTable[ID item],A349)&lt;&gt;1),"Semak ID item",IF(OR(NOT(ISNUMBER(B349)),NOT(ISNUMBER(C349))),"Isi tarikh / amaun","OK")))</f>
        <v/>
      </c>
    </row>
    <row r="350" spans="7:7" ht="30" customHeight="1">
      <c r="G350" s="9">
        <f>IF(AND(A350="",B350="",C350="",D350="",E350="",F350=""),"",IF(OR(A350="",COUNTIF(BajetTable[ID item],A350)&lt;&gt;1),"Semak ID item",IF(OR(NOT(ISNUMBER(B350)),NOT(ISNUMBER(C350))),"Isi tarikh / amaun","OK")))</f>
        <v/>
      </c>
    </row>
    <row r="351" spans="7:7" ht="30" customHeight="1">
      <c r="G351" s="9">
        <f>IF(AND(A351="",B351="",C351="",D351="",E351="",F351=""),"",IF(OR(A351="",COUNTIF(BajetTable[ID item],A351)&lt;&gt;1),"Semak ID item",IF(OR(NOT(ISNUMBER(B351)),NOT(ISNUMBER(C351))),"Isi tarikh / amaun","OK")))</f>
        <v/>
      </c>
    </row>
    <row r="352" spans="7:7" ht="30" customHeight="1">
      <c r="G352" s="9">
        <f>IF(AND(A352="",B352="",C352="",D352="",E352="",F352=""),"",IF(OR(A352="",COUNTIF(BajetTable[ID item],A352)&lt;&gt;1),"Semak ID item",IF(OR(NOT(ISNUMBER(B352)),NOT(ISNUMBER(C352))),"Isi tarikh / amaun","OK")))</f>
        <v/>
      </c>
    </row>
    <row r="353" spans="7:7" ht="30" customHeight="1">
      <c r="G353" s="9">
        <f>IF(AND(A353="",B353="",C353="",D353="",E353="",F353=""),"",IF(OR(A353="",COUNTIF(BajetTable[ID item],A353)&lt;&gt;1),"Semak ID item",IF(OR(NOT(ISNUMBER(B353)),NOT(ISNUMBER(C353))),"Isi tarikh / amaun","OK")))</f>
        <v/>
      </c>
    </row>
    <row r="354" spans="7:7" ht="30" customHeight="1">
      <c r="G354" s="9">
        <f>IF(AND(A354="",B354="",C354="",D354="",E354="",F354=""),"",IF(OR(A354="",COUNTIF(BajetTable[ID item],A354)&lt;&gt;1),"Semak ID item",IF(OR(NOT(ISNUMBER(B354)),NOT(ISNUMBER(C354))),"Isi tarikh / amaun","OK")))</f>
        <v/>
      </c>
    </row>
    <row r="355" spans="7:7" ht="30" customHeight="1">
      <c r="G355" s="9">
        <f>IF(AND(A355="",B355="",C355="",D355="",E355="",F355=""),"",IF(OR(A355="",COUNTIF(BajetTable[ID item],A355)&lt;&gt;1),"Semak ID item",IF(OR(NOT(ISNUMBER(B355)),NOT(ISNUMBER(C355))),"Isi tarikh / amaun","OK")))</f>
        <v/>
      </c>
    </row>
    <row r="356" spans="7:7" ht="30" customHeight="1">
      <c r="G356" s="9">
        <f>IF(AND(A356="",B356="",C356="",D356="",E356="",F356=""),"",IF(OR(A356="",COUNTIF(BajetTable[ID item],A356)&lt;&gt;1),"Semak ID item",IF(OR(NOT(ISNUMBER(B356)),NOT(ISNUMBER(C356))),"Isi tarikh / amaun","OK")))</f>
        <v/>
      </c>
    </row>
    <row r="357" spans="7:7" ht="30" customHeight="1">
      <c r="G357" s="9">
        <f>IF(AND(A357="",B357="",C357="",D357="",E357="",F357=""),"",IF(OR(A357="",COUNTIF(BajetTable[ID item],A357)&lt;&gt;1),"Semak ID item",IF(OR(NOT(ISNUMBER(B357)),NOT(ISNUMBER(C357))),"Isi tarikh / amaun","OK")))</f>
        <v/>
      </c>
    </row>
    <row r="358" spans="7:7" ht="30" customHeight="1">
      <c r="G358" s="9">
        <f>IF(AND(A358="",B358="",C358="",D358="",E358="",F358=""),"",IF(OR(A358="",COUNTIF(BajetTable[ID item],A358)&lt;&gt;1),"Semak ID item",IF(OR(NOT(ISNUMBER(B358)),NOT(ISNUMBER(C358))),"Isi tarikh / amaun","OK")))</f>
        <v/>
      </c>
    </row>
    <row r="359" spans="7:7" ht="30" customHeight="1">
      <c r="G359" s="9">
        <f>IF(AND(A359="",B359="",C359="",D359="",E359="",F359=""),"",IF(OR(A359="",COUNTIF(BajetTable[ID item],A359)&lt;&gt;1),"Semak ID item",IF(OR(NOT(ISNUMBER(B359)),NOT(ISNUMBER(C359))),"Isi tarikh / amaun","OK")))</f>
        <v/>
      </c>
    </row>
    <row r="360" spans="7:7" ht="30" customHeight="1">
      <c r="G360" s="9">
        <f>IF(AND(A360="",B360="",C360="",D360="",E360="",F360=""),"",IF(OR(A360="",COUNTIF(BajetTable[ID item],A360)&lt;&gt;1),"Semak ID item",IF(OR(NOT(ISNUMBER(B360)),NOT(ISNUMBER(C360))),"Isi tarikh / amaun","OK")))</f>
        <v/>
      </c>
    </row>
    <row r="361" spans="7:7" ht="30" customHeight="1">
      <c r="G361" s="9">
        <f>IF(AND(A361="",B361="",C361="",D361="",E361="",F361=""),"",IF(OR(A361="",COUNTIF(BajetTable[ID item],A361)&lt;&gt;1),"Semak ID item",IF(OR(NOT(ISNUMBER(B361)),NOT(ISNUMBER(C361))),"Isi tarikh / amaun","OK")))</f>
        <v/>
      </c>
    </row>
    <row r="362" spans="7:7" ht="30" customHeight="1">
      <c r="G362" s="9">
        <f>IF(AND(A362="",B362="",C362="",D362="",E362="",F362=""),"",IF(OR(A362="",COUNTIF(BajetTable[ID item],A362)&lt;&gt;1),"Semak ID item",IF(OR(NOT(ISNUMBER(B362)),NOT(ISNUMBER(C362))),"Isi tarikh / amaun","OK")))</f>
        <v/>
      </c>
    </row>
    <row r="363" spans="7:7" ht="30" customHeight="1">
      <c r="G363" s="9">
        <f>IF(AND(A363="",B363="",C363="",D363="",E363="",F363=""),"",IF(OR(A363="",COUNTIF(BajetTable[ID item],A363)&lt;&gt;1),"Semak ID item",IF(OR(NOT(ISNUMBER(B363)),NOT(ISNUMBER(C363))),"Isi tarikh / amaun","OK")))</f>
        <v/>
      </c>
    </row>
    <row r="364" spans="7:7" ht="30" customHeight="1">
      <c r="G364" s="9">
        <f>IF(AND(A364="",B364="",C364="",D364="",E364="",F364=""),"",IF(OR(A364="",COUNTIF(BajetTable[ID item],A364)&lt;&gt;1),"Semak ID item",IF(OR(NOT(ISNUMBER(B364)),NOT(ISNUMBER(C364))),"Isi tarikh / amaun","OK")))</f>
        <v/>
      </c>
    </row>
    <row r="365" spans="7:7" ht="30" customHeight="1">
      <c r="G365" s="9">
        <f>IF(AND(A365="",B365="",C365="",D365="",E365="",F365=""),"",IF(OR(A365="",COUNTIF(BajetTable[ID item],A365)&lt;&gt;1),"Semak ID item",IF(OR(NOT(ISNUMBER(B365)),NOT(ISNUMBER(C365))),"Isi tarikh / amaun","OK")))</f>
        <v/>
      </c>
    </row>
    <row r="366" spans="7:7" ht="30" customHeight="1">
      <c r="G366" s="9">
        <f>IF(AND(A366="",B366="",C366="",D366="",E366="",F366=""),"",IF(OR(A366="",COUNTIF(BajetTable[ID item],A366)&lt;&gt;1),"Semak ID item",IF(OR(NOT(ISNUMBER(B366)),NOT(ISNUMBER(C366))),"Isi tarikh / amaun","OK")))</f>
        <v/>
      </c>
    </row>
    <row r="367" spans="7:7" ht="30" customHeight="1">
      <c r="G367" s="9">
        <f>IF(AND(A367="",B367="",C367="",D367="",E367="",F367=""),"",IF(OR(A367="",COUNTIF(BajetTable[ID item],A367)&lt;&gt;1),"Semak ID item",IF(OR(NOT(ISNUMBER(B367)),NOT(ISNUMBER(C367))),"Isi tarikh / amaun","OK")))</f>
        <v/>
      </c>
    </row>
    <row r="368" spans="7:7" ht="30" customHeight="1">
      <c r="G368" s="9">
        <f>IF(AND(A368="",B368="",C368="",D368="",E368="",F368=""),"",IF(OR(A368="",COUNTIF(BajetTable[ID item],A368)&lt;&gt;1),"Semak ID item",IF(OR(NOT(ISNUMBER(B368)),NOT(ISNUMBER(C368))),"Isi tarikh / amaun","OK")))</f>
        <v/>
      </c>
    </row>
    <row r="369" spans="7:7" ht="30" customHeight="1">
      <c r="G369" s="9">
        <f>IF(AND(A369="",B369="",C369="",D369="",E369="",F369=""),"",IF(OR(A369="",COUNTIF(BajetTable[ID item],A369)&lt;&gt;1),"Semak ID item",IF(OR(NOT(ISNUMBER(B369)),NOT(ISNUMBER(C369))),"Isi tarikh / amaun","OK")))</f>
        <v/>
      </c>
    </row>
    <row r="370" spans="7:7" ht="30" customHeight="1">
      <c r="G370" s="9">
        <f>IF(AND(A370="",B370="",C370="",D370="",E370="",F370=""),"",IF(OR(A370="",COUNTIF(BajetTable[ID item],A370)&lt;&gt;1),"Semak ID item",IF(OR(NOT(ISNUMBER(B370)),NOT(ISNUMBER(C370))),"Isi tarikh / amaun","OK")))</f>
        <v/>
      </c>
    </row>
    <row r="371" spans="7:7" ht="30" customHeight="1">
      <c r="G371" s="9">
        <f>IF(AND(A371="",B371="",C371="",D371="",E371="",F371=""),"",IF(OR(A371="",COUNTIF(BajetTable[ID item],A371)&lt;&gt;1),"Semak ID item",IF(OR(NOT(ISNUMBER(B371)),NOT(ISNUMBER(C371))),"Isi tarikh / amaun","OK")))</f>
        <v/>
      </c>
    </row>
    <row r="372" spans="7:7" ht="30" customHeight="1">
      <c r="G372" s="9">
        <f>IF(AND(A372="",B372="",C372="",D372="",E372="",F372=""),"",IF(OR(A372="",COUNTIF(BajetTable[ID item],A372)&lt;&gt;1),"Semak ID item",IF(OR(NOT(ISNUMBER(B372)),NOT(ISNUMBER(C372))),"Isi tarikh / amaun","OK")))</f>
        <v/>
      </c>
    </row>
    <row r="373" spans="7:7" ht="30" customHeight="1">
      <c r="G373" s="9">
        <f>IF(AND(A373="",B373="",C373="",D373="",E373="",F373=""),"",IF(OR(A373="",COUNTIF(BajetTable[ID item],A373)&lt;&gt;1),"Semak ID item",IF(OR(NOT(ISNUMBER(B373)),NOT(ISNUMBER(C373))),"Isi tarikh / amaun","OK")))</f>
        <v/>
      </c>
    </row>
    <row r="374" spans="7:7" ht="30" customHeight="1">
      <c r="G374" s="9">
        <f>IF(AND(A374="",B374="",C374="",D374="",E374="",F374=""),"",IF(OR(A374="",COUNTIF(BajetTable[ID item],A374)&lt;&gt;1),"Semak ID item",IF(OR(NOT(ISNUMBER(B374)),NOT(ISNUMBER(C374))),"Isi tarikh / amaun","OK")))</f>
        <v/>
      </c>
    </row>
    <row r="375" spans="7:7" ht="30" customHeight="1">
      <c r="G375" s="9">
        <f>IF(AND(A375="",B375="",C375="",D375="",E375="",F375=""),"",IF(OR(A375="",COUNTIF(BajetTable[ID item],A375)&lt;&gt;1),"Semak ID item",IF(OR(NOT(ISNUMBER(B375)),NOT(ISNUMBER(C375))),"Isi tarikh / amaun","OK")))</f>
        <v/>
      </c>
    </row>
    <row r="376" spans="7:7" ht="30" customHeight="1">
      <c r="G376" s="9">
        <f>IF(AND(A376="",B376="",C376="",D376="",E376="",F376=""),"",IF(OR(A376="",COUNTIF(BajetTable[ID item],A376)&lt;&gt;1),"Semak ID item",IF(OR(NOT(ISNUMBER(B376)),NOT(ISNUMBER(C376))),"Isi tarikh / amaun","OK")))</f>
        <v/>
      </c>
    </row>
    <row r="377" spans="7:7" ht="30" customHeight="1">
      <c r="G377" s="9">
        <f>IF(AND(A377="",B377="",C377="",D377="",E377="",F377=""),"",IF(OR(A377="",COUNTIF(BajetTable[ID item],A377)&lt;&gt;1),"Semak ID item",IF(OR(NOT(ISNUMBER(B377)),NOT(ISNUMBER(C377))),"Isi tarikh / amaun","OK")))</f>
        <v/>
      </c>
    </row>
    <row r="378" spans="7:7" ht="30" customHeight="1">
      <c r="G378" s="9">
        <f>IF(AND(A378="",B378="",C378="",D378="",E378="",F378=""),"",IF(OR(A378="",COUNTIF(BajetTable[ID item],A378)&lt;&gt;1),"Semak ID item",IF(OR(NOT(ISNUMBER(B378)),NOT(ISNUMBER(C378))),"Isi tarikh / amaun","OK")))</f>
        <v/>
      </c>
    </row>
    <row r="379" spans="7:7" ht="30" customHeight="1">
      <c r="G379" s="9">
        <f>IF(AND(A379="",B379="",C379="",D379="",E379="",F379=""),"",IF(OR(A379="",COUNTIF(BajetTable[ID item],A379)&lt;&gt;1),"Semak ID item",IF(OR(NOT(ISNUMBER(B379)),NOT(ISNUMBER(C379))),"Isi tarikh / amaun","OK")))</f>
        <v/>
      </c>
    </row>
    <row r="380" spans="7:7" ht="30" customHeight="1">
      <c r="G380" s="9">
        <f>IF(AND(A380="",B380="",C380="",D380="",E380="",F380=""),"",IF(OR(A380="",COUNTIF(BajetTable[ID item],A380)&lt;&gt;1),"Semak ID item",IF(OR(NOT(ISNUMBER(B380)),NOT(ISNUMBER(C380))),"Isi tarikh / amaun","OK")))</f>
        <v/>
      </c>
    </row>
    <row r="381" spans="7:7" ht="30" customHeight="1">
      <c r="G381" s="9">
        <f>IF(AND(A381="",B381="",C381="",D381="",E381="",F381=""),"",IF(OR(A381="",COUNTIF(BajetTable[ID item],A381)&lt;&gt;1),"Semak ID item",IF(OR(NOT(ISNUMBER(B381)),NOT(ISNUMBER(C381))),"Isi tarikh / amaun","OK")))</f>
        <v/>
      </c>
    </row>
    <row r="382" spans="7:7" ht="30" customHeight="1">
      <c r="G382" s="9">
        <f>IF(AND(A382="",B382="",C382="",D382="",E382="",F382=""),"",IF(OR(A382="",COUNTIF(BajetTable[ID item],A382)&lt;&gt;1),"Semak ID item",IF(OR(NOT(ISNUMBER(B382)),NOT(ISNUMBER(C382))),"Isi tarikh / amaun","OK")))</f>
        <v/>
      </c>
    </row>
    <row r="383" spans="7:7" ht="30" customHeight="1">
      <c r="G383" s="9">
        <f>IF(AND(A383="",B383="",C383="",D383="",E383="",F383=""),"",IF(OR(A383="",COUNTIF(BajetTable[ID item],A383)&lt;&gt;1),"Semak ID item",IF(OR(NOT(ISNUMBER(B383)),NOT(ISNUMBER(C383))),"Isi tarikh / amaun","OK")))</f>
        <v/>
      </c>
    </row>
    <row r="384" spans="7:7" ht="30" customHeight="1">
      <c r="G384" s="9">
        <f>IF(AND(A384="",B384="",C384="",D384="",E384="",F384=""),"",IF(OR(A384="",COUNTIF(BajetTable[ID item],A384)&lt;&gt;1),"Semak ID item",IF(OR(NOT(ISNUMBER(B384)),NOT(ISNUMBER(C384))),"Isi tarikh / amaun","OK")))</f>
        <v/>
      </c>
    </row>
    <row r="385" spans="7:7" ht="30" customHeight="1">
      <c r="G385" s="9">
        <f>IF(AND(A385="",B385="",C385="",D385="",E385="",F385=""),"",IF(OR(A385="",COUNTIF(BajetTable[ID item],A385)&lt;&gt;1),"Semak ID item",IF(OR(NOT(ISNUMBER(B385)),NOT(ISNUMBER(C385))),"Isi tarikh / amaun","OK")))</f>
        <v/>
      </c>
    </row>
    <row r="386" spans="7:7" ht="30" customHeight="1">
      <c r="G386" s="9">
        <f>IF(AND(A386="",B386="",C386="",D386="",E386="",F386=""),"",IF(OR(A386="",COUNTIF(BajetTable[ID item],A386)&lt;&gt;1),"Semak ID item",IF(OR(NOT(ISNUMBER(B386)),NOT(ISNUMBER(C386))),"Isi tarikh / amaun","OK")))</f>
        <v/>
      </c>
    </row>
    <row r="387" spans="7:7" ht="30" customHeight="1">
      <c r="G387" s="9">
        <f>IF(AND(A387="",B387="",C387="",D387="",E387="",F387=""),"",IF(OR(A387="",COUNTIF(BajetTable[ID item],A387)&lt;&gt;1),"Semak ID item",IF(OR(NOT(ISNUMBER(B387)),NOT(ISNUMBER(C387))),"Isi tarikh / amaun","OK")))</f>
        <v/>
      </c>
    </row>
    <row r="388" spans="7:7" ht="30" customHeight="1">
      <c r="G388" s="9">
        <f>IF(AND(A388="",B388="",C388="",D388="",E388="",F388=""),"",IF(OR(A388="",COUNTIF(BajetTable[ID item],A388)&lt;&gt;1),"Semak ID item",IF(OR(NOT(ISNUMBER(B388)),NOT(ISNUMBER(C388))),"Isi tarikh / amaun","OK")))</f>
        <v/>
      </c>
    </row>
    <row r="389" spans="7:7" ht="30" customHeight="1">
      <c r="G389" s="9">
        <f>IF(AND(A389="",B389="",C389="",D389="",E389="",F389=""),"",IF(OR(A389="",COUNTIF(BajetTable[ID item],A389)&lt;&gt;1),"Semak ID item",IF(OR(NOT(ISNUMBER(B389)),NOT(ISNUMBER(C389))),"Isi tarikh / amaun","OK")))</f>
        <v/>
      </c>
    </row>
    <row r="390" spans="7:7" ht="30" customHeight="1">
      <c r="G390" s="9">
        <f>IF(AND(A390="",B390="",C390="",D390="",E390="",F390=""),"",IF(OR(A390="",COUNTIF(BajetTable[ID item],A390)&lt;&gt;1),"Semak ID item",IF(OR(NOT(ISNUMBER(B390)),NOT(ISNUMBER(C390))),"Isi tarikh / amaun","OK")))</f>
        <v/>
      </c>
    </row>
    <row r="391" spans="7:7" ht="30" customHeight="1">
      <c r="G391" s="9">
        <f>IF(AND(A391="",B391="",C391="",D391="",E391="",F391=""),"",IF(OR(A391="",COUNTIF(BajetTable[ID item],A391)&lt;&gt;1),"Semak ID item",IF(OR(NOT(ISNUMBER(B391)),NOT(ISNUMBER(C391))),"Isi tarikh / amaun","OK")))</f>
        <v/>
      </c>
    </row>
    <row r="392" spans="7:7" ht="30" customHeight="1">
      <c r="G392" s="9">
        <f>IF(AND(A392="",B392="",C392="",D392="",E392="",F392=""),"",IF(OR(A392="",COUNTIF(BajetTable[ID item],A392)&lt;&gt;1),"Semak ID item",IF(OR(NOT(ISNUMBER(B392)),NOT(ISNUMBER(C392))),"Isi tarikh / amaun","OK")))</f>
        <v/>
      </c>
    </row>
    <row r="393" spans="7:7" ht="30" customHeight="1">
      <c r="G393" s="9">
        <f>IF(AND(A393="",B393="",C393="",D393="",E393="",F393=""),"",IF(OR(A393="",COUNTIF(BajetTable[ID item],A393)&lt;&gt;1),"Semak ID item",IF(OR(NOT(ISNUMBER(B393)),NOT(ISNUMBER(C393))),"Isi tarikh / amaun","OK")))</f>
        <v/>
      </c>
    </row>
    <row r="394" spans="7:7" ht="30" customHeight="1">
      <c r="G394" s="9">
        <f>IF(AND(A394="",B394="",C394="",D394="",E394="",F394=""),"",IF(OR(A394="",COUNTIF(BajetTable[ID item],A394)&lt;&gt;1),"Semak ID item",IF(OR(NOT(ISNUMBER(B394)),NOT(ISNUMBER(C394))),"Isi tarikh / amaun","OK")))</f>
        <v/>
      </c>
    </row>
    <row r="395" spans="7:7" ht="30" customHeight="1">
      <c r="G395" s="9">
        <f>IF(AND(A395="",B395="",C395="",D395="",E395="",F395=""),"",IF(OR(A395="",COUNTIF(BajetTable[ID item],A395)&lt;&gt;1),"Semak ID item",IF(OR(NOT(ISNUMBER(B395)),NOT(ISNUMBER(C395))),"Isi tarikh / amaun","OK")))</f>
        <v/>
      </c>
    </row>
    <row r="396" spans="7:7" ht="30" customHeight="1">
      <c r="G396" s="9">
        <f>IF(AND(A396="",B396="",C396="",D396="",E396="",F396=""),"",IF(OR(A396="",COUNTIF(BajetTable[ID item],A396)&lt;&gt;1),"Semak ID item",IF(OR(NOT(ISNUMBER(B396)),NOT(ISNUMBER(C396))),"Isi tarikh / amaun","OK")))</f>
        <v/>
      </c>
    </row>
    <row r="397" spans="7:7" ht="30" customHeight="1">
      <c r="G397" s="9">
        <f>IF(AND(A397="",B397="",C397="",D397="",E397="",F397=""),"",IF(OR(A397="",COUNTIF(BajetTable[ID item],A397)&lt;&gt;1),"Semak ID item",IF(OR(NOT(ISNUMBER(B397)),NOT(ISNUMBER(C397))),"Isi tarikh / amaun","OK")))</f>
        <v/>
      </c>
    </row>
    <row r="398" spans="7:7" ht="30" customHeight="1">
      <c r="G398" s="9">
        <f>IF(AND(A398="",B398="",C398="",D398="",E398="",F398=""),"",IF(OR(A398="",COUNTIF(BajetTable[ID item],A398)&lt;&gt;1),"Semak ID item",IF(OR(NOT(ISNUMBER(B398)),NOT(ISNUMBER(C398))),"Isi tarikh / amaun","OK")))</f>
        <v/>
      </c>
    </row>
    <row r="399" spans="7:7" ht="30" customHeight="1">
      <c r="G399" s="9">
        <f>IF(AND(A399="",B399="",C399="",D399="",E399="",F399=""),"",IF(OR(A399="",COUNTIF(BajetTable[ID item],A399)&lt;&gt;1),"Semak ID item",IF(OR(NOT(ISNUMBER(B399)),NOT(ISNUMBER(C399))),"Isi tarikh / amaun","OK")))</f>
        <v/>
      </c>
    </row>
    <row r="400" spans="7:7" ht="30" customHeight="1">
      <c r="G400" s="9">
        <f>IF(AND(A400="",B400="",C400="",D400="",E400="",F400=""),"",IF(OR(A400="",COUNTIF(BajetTable[ID item],A400)&lt;&gt;1),"Semak ID item",IF(OR(NOT(ISNUMBER(B400)),NOT(ISNUMBER(C400))),"Isi tarikh / amaun","OK")))</f>
        <v/>
      </c>
    </row>
    <row r="401" spans="7:7" ht="30" customHeight="1">
      <c r="G401" s="9">
        <f>IF(AND(A401="",B401="",C401="",D401="",E401="",F401=""),"",IF(OR(A401="",COUNTIF(BajetTable[ID item],A401)&lt;&gt;1),"Semak ID item",IF(OR(NOT(ISNUMBER(B401)),NOT(ISNUMBER(C401))),"Isi tarikh / amaun","OK")))</f>
        <v/>
      </c>
    </row>
    <row r="402" spans="7:7" ht="30" customHeight="1">
      <c r="G402" s="9">
        <f>IF(AND(A402="",B402="",C402="",D402="",E402="",F402=""),"",IF(OR(A402="",COUNTIF(BajetTable[ID item],A402)&lt;&gt;1),"Semak ID item",IF(OR(NOT(ISNUMBER(B402)),NOT(ISNUMBER(C402))),"Isi tarikh / amaun","OK")))</f>
        <v/>
      </c>
    </row>
    <row r="403" spans="7:7" ht="30" customHeight="1">
      <c r="G403" s="9">
        <f>IF(AND(A403="",B403="",C403="",D403="",E403="",F403=""),"",IF(OR(A403="",COUNTIF(BajetTable[ID item],A403)&lt;&gt;1),"Semak ID item",IF(OR(NOT(ISNUMBER(B403)),NOT(ISNUMBER(C403))),"Isi tarikh / amaun","OK")))</f>
        <v/>
      </c>
    </row>
    <row r="404" spans="7:7" ht="30" customHeight="1">
      <c r="G404" s="9">
        <f>IF(AND(A404="",B404="",C404="",D404="",E404="",F404=""),"",IF(OR(A404="",COUNTIF(BajetTable[ID item],A404)&lt;&gt;1),"Semak ID item",IF(OR(NOT(ISNUMBER(B404)),NOT(ISNUMBER(C404))),"Isi tarikh / amaun","OK")))</f>
        <v/>
      </c>
    </row>
    <row r="405" spans="7:7" ht="30" customHeight="1">
      <c r="G405" s="9">
        <f>IF(AND(A405="",B405="",C405="",D405="",E405="",F405=""),"",IF(OR(A405="",COUNTIF(BajetTable[ID item],A405)&lt;&gt;1),"Semak ID item",IF(OR(NOT(ISNUMBER(B405)),NOT(ISNUMBER(C405))),"Isi tarikh / amaun","OK")))</f>
        <v/>
      </c>
    </row>
    <row r="406" spans="7:7" ht="30" customHeight="1">
      <c r="G406" s="9">
        <f>IF(AND(A406="",B406="",C406="",D406="",E406="",F406=""),"",IF(OR(A406="",COUNTIF(BajetTable[ID item],A406)&lt;&gt;1),"Semak ID item",IF(OR(NOT(ISNUMBER(B406)),NOT(ISNUMBER(C406))),"Isi tarikh / amaun","OK")))</f>
        <v/>
      </c>
    </row>
    <row r="407" spans="7:7" ht="30" customHeight="1">
      <c r="G407" s="9">
        <f>IF(AND(A407="",B407="",C407="",D407="",E407="",F407=""),"",IF(OR(A407="",COUNTIF(BajetTable[ID item],A407)&lt;&gt;1),"Semak ID item",IF(OR(NOT(ISNUMBER(B407)),NOT(ISNUMBER(C407))),"Isi tarikh / amaun","OK")))</f>
        <v/>
      </c>
    </row>
    <row r="408" spans="7:7" ht="30" customHeight="1">
      <c r="G408" s="9">
        <f>IF(AND(A408="",B408="",C408="",D408="",E408="",F408=""),"",IF(OR(A408="",COUNTIF(BajetTable[ID item],A408)&lt;&gt;1),"Semak ID item",IF(OR(NOT(ISNUMBER(B408)),NOT(ISNUMBER(C408))),"Isi tarikh / amaun","OK")))</f>
        <v/>
      </c>
    </row>
    <row r="409" spans="7:7" ht="30" customHeight="1">
      <c r="G409" s="9">
        <f>IF(AND(A409="",B409="",C409="",D409="",E409="",F409=""),"",IF(OR(A409="",COUNTIF(BajetTable[ID item],A409)&lt;&gt;1),"Semak ID item",IF(OR(NOT(ISNUMBER(B409)),NOT(ISNUMBER(C409))),"Isi tarikh / amaun","OK")))</f>
        <v/>
      </c>
    </row>
    <row r="410" spans="7:7" ht="30" customHeight="1">
      <c r="G410" s="9">
        <f>IF(AND(A410="",B410="",C410="",D410="",E410="",F410=""),"",IF(OR(A410="",COUNTIF(BajetTable[ID item],A410)&lt;&gt;1),"Semak ID item",IF(OR(NOT(ISNUMBER(B410)),NOT(ISNUMBER(C410))),"Isi tarikh / amaun","OK")))</f>
        <v/>
      </c>
    </row>
    <row r="411" spans="7:7" ht="30" customHeight="1">
      <c r="G411" s="9">
        <f>IF(AND(A411="",B411="",C411="",D411="",E411="",F411=""),"",IF(OR(A411="",COUNTIF(BajetTable[ID item],A411)&lt;&gt;1),"Semak ID item",IF(OR(NOT(ISNUMBER(B411)),NOT(ISNUMBER(C411))),"Isi tarikh / amaun","OK")))</f>
        <v/>
      </c>
    </row>
    <row r="412" spans="7:7" ht="30" customHeight="1">
      <c r="G412" s="9">
        <f>IF(AND(A412="",B412="",C412="",D412="",E412="",F412=""),"",IF(OR(A412="",COUNTIF(BajetTable[ID item],A412)&lt;&gt;1),"Semak ID item",IF(OR(NOT(ISNUMBER(B412)),NOT(ISNUMBER(C412))),"Isi tarikh / amaun","OK")))</f>
        <v/>
      </c>
    </row>
    <row r="413" spans="7:7" ht="30" customHeight="1">
      <c r="G413" s="9">
        <f>IF(AND(A413="",B413="",C413="",D413="",E413="",F413=""),"",IF(OR(A413="",COUNTIF(BajetTable[ID item],A413)&lt;&gt;1),"Semak ID item",IF(OR(NOT(ISNUMBER(B413)),NOT(ISNUMBER(C413))),"Isi tarikh / amaun","OK")))</f>
        <v/>
      </c>
    </row>
    <row r="414" spans="7:7" ht="30" customHeight="1">
      <c r="G414" s="9">
        <f>IF(AND(A414="",B414="",C414="",D414="",E414="",F414=""),"",IF(OR(A414="",COUNTIF(BajetTable[ID item],A414)&lt;&gt;1),"Semak ID item",IF(OR(NOT(ISNUMBER(B414)),NOT(ISNUMBER(C414))),"Isi tarikh / amaun","OK")))</f>
        <v/>
      </c>
    </row>
    <row r="415" spans="7:7" ht="30" customHeight="1">
      <c r="G415" s="9">
        <f>IF(AND(A415="",B415="",C415="",D415="",E415="",F415=""),"",IF(OR(A415="",COUNTIF(BajetTable[ID item],A415)&lt;&gt;1),"Semak ID item",IF(OR(NOT(ISNUMBER(B415)),NOT(ISNUMBER(C415))),"Isi tarikh / amaun","OK")))</f>
        <v/>
      </c>
    </row>
    <row r="416" spans="7:7" ht="30" customHeight="1">
      <c r="G416" s="9">
        <f>IF(AND(A416="",B416="",C416="",D416="",E416="",F416=""),"",IF(OR(A416="",COUNTIF(BajetTable[ID item],A416)&lt;&gt;1),"Semak ID item",IF(OR(NOT(ISNUMBER(B416)),NOT(ISNUMBER(C416))),"Isi tarikh / amaun","OK")))</f>
        <v/>
      </c>
    </row>
    <row r="417" spans="7:7" ht="30" customHeight="1">
      <c r="G417" s="9">
        <f>IF(AND(A417="",B417="",C417="",D417="",E417="",F417=""),"",IF(OR(A417="",COUNTIF(BajetTable[ID item],A417)&lt;&gt;1),"Semak ID item",IF(OR(NOT(ISNUMBER(B417)),NOT(ISNUMBER(C417))),"Isi tarikh / amaun","OK")))</f>
        <v/>
      </c>
    </row>
    <row r="418" spans="7:7" ht="30" customHeight="1">
      <c r="G418" s="9">
        <f>IF(AND(A418="",B418="",C418="",D418="",E418="",F418=""),"",IF(OR(A418="",COUNTIF(BajetTable[ID item],A418)&lt;&gt;1),"Semak ID item",IF(OR(NOT(ISNUMBER(B418)),NOT(ISNUMBER(C418))),"Isi tarikh / amaun","OK")))</f>
        <v/>
      </c>
    </row>
    <row r="419" spans="7:7" ht="30" customHeight="1">
      <c r="G419" s="9">
        <f>IF(AND(A419="",B419="",C419="",D419="",E419="",F419=""),"",IF(OR(A419="",COUNTIF(BajetTable[ID item],A419)&lt;&gt;1),"Semak ID item",IF(OR(NOT(ISNUMBER(B419)),NOT(ISNUMBER(C419))),"Isi tarikh / amaun","OK")))</f>
        <v/>
      </c>
    </row>
    <row r="420" spans="7:7" ht="30" customHeight="1">
      <c r="G420" s="9">
        <f>IF(AND(A420="",B420="",C420="",D420="",E420="",F420=""),"",IF(OR(A420="",COUNTIF(BajetTable[ID item],A420)&lt;&gt;1),"Semak ID item",IF(OR(NOT(ISNUMBER(B420)),NOT(ISNUMBER(C420))),"Isi tarikh / amaun","OK")))</f>
        <v/>
      </c>
    </row>
    <row r="421" spans="7:7" ht="30" customHeight="1">
      <c r="G421" s="9">
        <f>IF(AND(A421="",B421="",C421="",D421="",E421="",F421=""),"",IF(OR(A421="",COUNTIF(BajetTable[ID item],A421)&lt;&gt;1),"Semak ID item",IF(OR(NOT(ISNUMBER(B421)),NOT(ISNUMBER(C421))),"Isi tarikh / amaun","OK")))</f>
        <v/>
      </c>
    </row>
    <row r="422" spans="7:7" ht="30" customHeight="1">
      <c r="G422" s="9">
        <f>IF(AND(A422="",B422="",C422="",D422="",E422="",F422=""),"",IF(OR(A422="",COUNTIF(BajetTable[ID item],A422)&lt;&gt;1),"Semak ID item",IF(OR(NOT(ISNUMBER(B422)),NOT(ISNUMBER(C422))),"Isi tarikh / amaun","OK")))</f>
        <v/>
      </c>
    </row>
    <row r="423" spans="7:7" ht="30" customHeight="1">
      <c r="G423" s="9">
        <f>IF(AND(A423="",B423="",C423="",D423="",E423="",F423=""),"",IF(OR(A423="",COUNTIF(BajetTable[ID item],A423)&lt;&gt;1),"Semak ID item",IF(OR(NOT(ISNUMBER(B423)),NOT(ISNUMBER(C423))),"Isi tarikh / amaun","OK")))</f>
        <v/>
      </c>
    </row>
    <row r="424" spans="7:7" ht="30" customHeight="1">
      <c r="G424" s="9">
        <f>IF(AND(A424="",B424="",C424="",D424="",E424="",F424=""),"",IF(OR(A424="",COUNTIF(BajetTable[ID item],A424)&lt;&gt;1),"Semak ID item",IF(OR(NOT(ISNUMBER(B424)),NOT(ISNUMBER(C424))),"Isi tarikh / amaun","OK")))</f>
        <v/>
      </c>
    </row>
    <row r="425" spans="7:7" ht="30" customHeight="1">
      <c r="G425" s="9">
        <f>IF(AND(A425="",B425="",C425="",D425="",E425="",F425=""),"",IF(OR(A425="",COUNTIF(BajetTable[ID item],A425)&lt;&gt;1),"Semak ID item",IF(OR(NOT(ISNUMBER(B425)),NOT(ISNUMBER(C425))),"Isi tarikh / amaun","OK")))</f>
        <v/>
      </c>
    </row>
    <row r="426" spans="7:7" ht="30" customHeight="1">
      <c r="G426" s="9">
        <f>IF(AND(A426="",B426="",C426="",D426="",E426="",F426=""),"",IF(OR(A426="",COUNTIF(BajetTable[ID item],A426)&lt;&gt;1),"Semak ID item",IF(OR(NOT(ISNUMBER(B426)),NOT(ISNUMBER(C426))),"Isi tarikh / amaun","OK")))</f>
        <v/>
      </c>
    </row>
    <row r="427" spans="7:7" ht="30" customHeight="1">
      <c r="G427" s="9">
        <f>IF(AND(A427="",B427="",C427="",D427="",E427="",F427=""),"",IF(OR(A427="",COUNTIF(BajetTable[ID item],A427)&lt;&gt;1),"Semak ID item",IF(OR(NOT(ISNUMBER(B427)),NOT(ISNUMBER(C427))),"Isi tarikh / amaun","OK")))</f>
        <v/>
      </c>
    </row>
    <row r="428" spans="7:7" ht="30" customHeight="1">
      <c r="G428" s="9">
        <f>IF(AND(A428="",B428="",C428="",D428="",E428="",F428=""),"",IF(OR(A428="",COUNTIF(BajetTable[ID item],A428)&lt;&gt;1),"Semak ID item",IF(OR(NOT(ISNUMBER(B428)),NOT(ISNUMBER(C428))),"Isi tarikh / amaun","OK")))</f>
        <v/>
      </c>
    </row>
    <row r="429" spans="7:7" ht="30" customHeight="1">
      <c r="G429" s="9">
        <f>IF(AND(A429="",B429="",C429="",D429="",E429="",F429=""),"",IF(OR(A429="",COUNTIF(BajetTable[ID item],A429)&lt;&gt;1),"Semak ID item",IF(OR(NOT(ISNUMBER(B429)),NOT(ISNUMBER(C429))),"Isi tarikh / amaun","OK")))</f>
        <v/>
      </c>
    </row>
    <row r="430" spans="7:7" ht="30" customHeight="1">
      <c r="G430" s="9">
        <f>IF(AND(A430="",B430="",C430="",D430="",E430="",F430=""),"",IF(OR(A430="",COUNTIF(BajetTable[ID item],A430)&lt;&gt;1),"Semak ID item",IF(OR(NOT(ISNUMBER(B430)),NOT(ISNUMBER(C430))),"Isi tarikh / amaun","OK")))</f>
        <v/>
      </c>
    </row>
    <row r="431" spans="7:7" ht="30" customHeight="1">
      <c r="G431" s="9">
        <f>IF(AND(A431="",B431="",C431="",D431="",E431="",F431=""),"",IF(OR(A431="",COUNTIF(BajetTable[ID item],A431)&lt;&gt;1),"Semak ID item",IF(OR(NOT(ISNUMBER(B431)),NOT(ISNUMBER(C431))),"Isi tarikh / amaun","OK")))</f>
        <v/>
      </c>
    </row>
    <row r="432" spans="7:7" ht="30" customHeight="1">
      <c r="G432" s="9">
        <f>IF(AND(A432="",B432="",C432="",D432="",E432="",F432=""),"",IF(OR(A432="",COUNTIF(BajetTable[ID item],A432)&lt;&gt;1),"Semak ID item",IF(OR(NOT(ISNUMBER(B432)),NOT(ISNUMBER(C432))),"Isi tarikh / amaun","OK")))</f>
        <v/>
      </c>
    </row>
    <row r="433" spans="7:7" ht="30" customHeight="1">
      <c r="G433" s="9">
        <f>IF(AND(A433="",B433="",C433="",D433="",E433="",F433=""),"",IF(OR(A433="",COUNTIF(BajetTable[ID item],A433)&lt;&gt;1),"Semak ID item",IF(OR(NOT(ISNUMBER(B433)),NOT(ISNUMBER(C433))),"Isi tarikh / amaun","OK")))</f>
        <v/>
      </c>
    </row>
    <row r="434" spans="7:7" ht="30" customHeight="1">
      <c r="G434" s="9">
        <f>IF(AND(A434="",B434="",C434="",D434="",E434="",F434=""),"",IF(OR(A434="",COUNTIF(BajetTable[ID item],A434)&lt;&gt;1),"Semak ID item",IF(OR(NOT(ISNUMBER(B434)),NOT(ISNUMBER(C434))),"Isi tarikh / amaun","OK")))</f>
        <v/>
      </c>
    </row>
    <row r="435" spans="7:7" ht="30" customHeight="1">
      <c r="G435" s="9">
        <f>IF(AND(A435="",B435="",C435="",D435="",E435="",F435=""),"",IF(OR(A435="",COUNTIF(BajetTable[ID item],A435)&lt;&gt;1),"Semak ID item",IF(OR(NOT(ISNUMBER(B435)),NOT(ISNUMBER(C435))),"Isi tarikh / amaun","OK")))</f>
        <v/>
      </c>
    </row>
    <row r="436" spans="7:7" ht="30" customHeight="1">
      <c r="G436" s="9">
        <f>IF(AND(A436="",B436="",C436="",D436="",E436="",F436=""),"",IF(OR(A436="",COUNTIF(BajetTable[ID item],A436)&lt;&gt;1),"Semak ID item",IF(OR(NOT(ISNUMBER(B436)),NOT(ISNUMBER(C436))),"Isi tarikh / amaun","OK")))</f>
        <v/>
      </c>
    </row>
    <row r="437" spans="7:7" ht="30" customHeight="1">
      <c r="G437" s="9">
        <f>IF(AND(A437="",B437="",C437="",D437="",E437="",F437=""),"",IF(OR(A437="",COUNTIF(BajetTable[ID item],A437)&lt;&gt;1),"Semak ID item",IF(OR(NOT(ISNUMBER(B437)),NOT(ISNUMBER(C437))),"Isi tarikh / amaun","OK")))</f>
        <v/>
      </c>
    </row>
    <row r="438" spans="7:7" ht="30" customHeight="1">
      <c r="G438" s="9">
        <f>IF(AND(A438="",B438="",C438="",D438="",E438="",F438=""),"",IF(OR(A438="",COUNTIF(BajetTable[ID item],A438)&lt;&gt;1),"Semak ID item",IF(OR(NOT(ISNUMBER(B438)),NOT(ISNUMBER(C438))),"Isi tarikh / amaun","OK")))</f>
        <v/>
      </c>
    </row>
    <row r="439" spans="7:7" ht="30" customHeight="1">
      <c r="G439" s="9">
        <f>IF(AND(A439="",B439="",C439="",D439="",E439="",F439=""),"",IF(OR(A439="",COUNTIF(BajetTable[ID item],A439)&lt;&gt;1),"Semak ID item",IF(OR(NOT(ISNUMBER(B439)),NOT(ISNUMBER(C439))),"Isi tarikh / amaun","OK")))</f>
        <v/>
      </c>
    </row>
    <row r="440" spans="7:7" ht="30" customHeight="1">
      <c r="G440" s="9">
        <f>IF(AND(A440="",B440="",C440="",D440="",E440="",F440=""),"",IF(OR(A440="",COUNTIF(BajetTable[ID item],A440)&lt;&gt;1),"Semak ID item",IF(OR(NOT(ISNUMBER(B440)),NOT(ISNUMBER(C440))),"Isi tarikh / amaun","OK")))</f>
        <v/>
      </c>
    </row>
    <row r="441" spans="7:7" ht="30" customHeight="1">
      <c r="G441" s="9">
        <f>IF(AND(A441="",B441="",C441="",D441="",E441="",F441=""),"",IF(OR(A441="",COUNTIF(BajetTable[ID item],A441)&lt;&gt;1),"Semak ID item",IF(OR(NOT(ISNUMBER(B441)),NOT(ISNUMBER(C441))),"Isi tarikh / amaun","OK")))</f>
        <v/>
      </c>
    </row>
    <row r="442" spans="7:7" ht="30" customHeight="1">
      <c r="G442" s="9">
        <f>IF(AND(A442="",B442="",C442="",D442="",E442="",F442=""),"",IF(OR(A442="",COUNTIF(BajetTable[ID item],A442)&lt;&gt;1),"Semak ID item",IF(OR(NOT(ISNUMBER(B442)),NOT(ISNUMBER(C442))),"Isi tarikh / amaun","OK")))</f>
        <v/>
      </c>
    </row>
    <row r="443" spans="7:7" ht="30" customHeight="1">
      <c r="G443" s="9">
        <f>IF(AND(A443="",B443="",C443="",D443="",E443="",F443=""),"",IF(OR(A443="",COUNTIF(BajetTable[ID item],A443)&lt;&gt;1),"Semak ID item",IF(OR(NOT(ISNUMBER(B443)),NOT(ISNUMBER(C443))),"Isi tarikh / amaun","OK")))</f>
        <v/>
      </c>
    </row>
    <row r="444" spans="7:7" ht="30" customHeight="1">
      <c r="G444" s="9">
        <f>IF(AND(A444="",B444="",C444="",D444="",E444="",F444=""),"",IF(OR(A444="",COUNTIF(BajetTable[ID item],A444)&lt;&gt;1),"Semak ID item",IF(OR(NOT(ISNUMBER(B444)),NOT(ISNUMBER(C444))),"Isi tarikh / amaun","OK")))</f>
        <v/>
      </c>
    </row>
    <row r="445" spans="7:7" ht="30" customHeight="1">
      <c r="G445" s="9">
        <f>IF(AND(A445="",B445="",C445="",D445="",E445="",F445=""),"",IF(OR(A445="",COUNTIF(BajetTable[ID item],A445)&lt;&gt;1),"Semak ID item",IF(OR(NOT(ISNUMBER(B445)),NOT(ISNUMBER(C445))),"Isi tarikh / amaun","OK")))</f>
        <v/>
      </c>
    </row>
    <row r="446" spans="7:7" ht="30" customHeight="1">
      <c r="G446" s="9">
        <f>IF(AND(A446="",B446="",C446="",D446="",E446="",F446=""),"",IF(OR(A446="",COUNTIF(BajetTable[ID item],A446)&lt;&gt;1),"Semak ID item",IF(OR(NOT(ISNUMBER(B446)),NOT(ISNUMBER(C446))),"Isi tarikh / amaun","OK")))</f>
        <v/>
      </c>
    </row>
    <row r="447" spans="7:7" ht="30" customHeight="1">
      <c r="G447" s="9">
        <f>IF(AND(A447="",B447="",C447="",D447="",E447="",F447=""),"",IF(OR(A447="",COUNTIF(BajetTable[ID item],A447)&lt;&gt;1),"Semak ID item",IF(OR(NOT(ISNUMBER(B447)),NOT(ISNUMBER(C447))),"Isi tarikh / amaun","OK")))</f>
        <v/>
      </c>
    </row>
    <row r="448" spans="7:7" ht="30" customHeight="1">
      <c r="G448" s="9">
        <f>IF(AND(A448="",B448="",C448="",D448="",E448="",F448=""),"",IF(OR(A448="",COUNTIF(BajetTable[ID item],A448)&lt;&gt;1),"Semak ID item",IF(OR(NOT(ISNUMBER(B448)),NOT(ISNUMBER(C448))),"Isi tarikh / amaun","OK")))</f>
        <v/>
      </c>
    </row>
    <row r="449" spans="7:7" ht="30" customHeight="1">
      <c r="G449" s="9">
        <f>IF(AND(A449="",B449="",C449="",D449="",E449="",F449=""),"",IF(OR(A449="",COUNTIF(BajetTable[ID item],A449)&lt;&gt;1),"Semak ID item",IF(OR(NOT(ISNUMBER(B449)),NOT(ISNUMBER(C449))),"Isi tarikh / amaun","OK")))</f>
        <v/>
      </c>
    </row>
    <row r="450" spans="7:7" ht="30" customHeight="1">
      <c r="G450" s="9">
        <f>IF(AND(A450="",B450="",C450="",D450="",E450="",F450=""),"",IF(OR(A450="",COUNTIF(BajetTable[ID item],A450)&lt;&gt;1),"Semak ID item",IF(OR(NOT(ISNUMBER(B450)),NOT(ISNUMBER(C450))),"Isi tarikh / amaun","OK")))</f>
        <v/>
      </c>
    </row>
    <row r="451" spans="7:7" ht="30" customHeight="1">
      <c r="G451" s="9">
        <f>IF(AND(A451="",B451="",C451="",D451="",E451="",F451=""),"",IF(OR(A451="",COUNTIF(BajetTable[ID item],A451)&lt;&gt;1),"Semak ID item",IF(OR(NOT(ISNUMBER(B451)),NOT(ISNUMBER(C451))),"Isi tarikh / amaun","OK")))</f>
        <v/>
      </c>
    </row>
    <row r="452" spans="7:7" ht="30" customHeight="1">
      <c r="G452" s="9">
        <f>IF(AND(A452="",B452="",C452="",D452="",E452="",F452=""),"",IF(OR(A452="",COUNTIF(BajetTable[ID item],A452)&lt;&gt;1),"Semak ID item",IF(OR(NOT(ISNUMBER(B452)),NOT(ISNUMBER(C452))),"Isi tarikh / amaun","OK")))</f>
        <v/>
      </c>
    </row>
    <row r="453" spans="7:7" ht="30" customHeight="1">
      <c r="G453" s="9">
        <f>IF(AND(A453="",B453="",C453="",D453="",E453="",F453=""),"",IF(OR(A453="",COUNTIF(BajetTable[ID item],A453)&lt;&gt;1),"Semak ID item",IF(OR(NOT(ISNUMBER(B453)),NOT(ISNUMBER(C453))),"Isi tarikh / amaun","OK")))</f>
        <v/>
      </c>
    </row>
    <row r="454" spans="7:7" ht="30" customHeight="1">
      <c r="G454" s="9">
        <f>IF(AND(A454="",B454="",C454="",D454="",E454="",F454=""),"",IF(OR(A454="",COUNTIF(BajetTable[ID item],A454)&lt;&gt;1),"Semak ID item",IF(OR(NOT(ISNUMBER(B454)),NOT(ISNUMBER(C454))),"Isi tarikh / amaun","OK")))</f>
        <v/>
      </c>
    </row>
    <row r="455" spans="7:7" ht="30" customHeight="1">
      <c r="G455" s="9">
        <f>IF(AND(A455="",B455="",C455="",D455="",E455="",F455=""),"",IF(OR(A455="",COUNTIF(BajetTable[ID item],A455)&lt;&gt;1),"Semak ID item",IF(OR(NOT(ISNUMBER(B455)),NOT(ISNUMBER(C455))),"Isi tarikh / amaun","OK")))</f>
        <v/>
      </c>
    </row>
    <row r="456" spans="7:7" ht="30" customHeight="1">
      <c r="G456" s="9">
        <f>IF(AND(A456="",B456="",C456="",D456="",E456="",F456=""),"",IF(OR(A456="",COUNTIF(BajetTable[ID item],A456)&lt;&gt;1),"Semak ID item",IF(OR(NOT(ISNUMBER(B456)),NOT(ISNUMBER(C456))),"Isi tarikh / amaun","OK")))</f>
        <v/>
      </c>
    </row>
    <row r="457" spans="7:7" ht="30" customHeight="1">
      <c r="G457" s="9">
        <f>IF(AND(A457="",B457="",C457="",D457="",E457="",F457=""),"",IF(OR(A457="",COUNTIF(BajetTable[ID item],A457)&lt;&gt;1),"Semak ID item",IF(OR(NOT(ISNUMBER(B457)),NOT(ISNUMBER(C457))),"Isi tarikh / amaun","OK")))</f>
        <v/>
      </c>
    </row>
    <row r="458" spans="7:7" ht="30" customHeight="1">
      <c r="G458" s="9">
        <f>IF(AND(A458="",B458="",C458="",D458="",E458="",F458=""),"",IF(OR(A458="",COUNTIF(BajetTable[ID item],A458)&lt;&gt;1),"Semak ID item",IF(OR(NOT(ISNUMBER(B458)),NOT(ISNUMBER(C458))),"Isi tarikh / amaun","OK")))</f>
        <v/>
      </c>
    </row>
    <row r="459" spans="7:7" ht="30" customHeight="1">
      <c r="G459" s="9">
        <f>IF(AND(A459="",B459="",C459="",D459="",E459="",F459=""),"",IF(OR(A459="",COUNTIF(BajetTable[ID item],A459)&lt;&gt;1),"Semak ID item",IF(OR(NOT(ISNUMBER(B459)),NOT(ISNUMBER(C459))),"Isi tarikh / amaun","OK")))</f>
        <v/>
      </c>
    </row>
    <row r="460" spans="7:7" ht="30" customHeight="1">
      <c r="G460" s="9">
        <f>IF(AND(A460="",B460="",C460="",D460="",E460="",F460=""),"",IF(OR(A460="",COUNTIF(BajetTable[ID item],A460)&lt;&gt;1),"Semak ID item",IF(OR(NOT(ISNUMBER(B460)),NOT(ISNUMBER(C460))),"Isi tarikh / amaun","OK")))</f>
        <v/>
      </c>
    </row>
    <row r="461" spans="7:7" ht="30" customHeight="1">
      <c r="G461" s="9">
        <f>IF(AND(A461="",B461="",C461="",D461="",E461="",F461=""),"",IF(OR(A461="",COUNTIF(BajetTable[ID item],A461)&lt;&gt;1),"Semak ID item",IF(OR(NOT(ISNUMBER(B461)),NOT(ISNUMBER(C461))),"Isi tarikh / amaun","OK")))</f>
        <v/>
      </c>
    </row>
    <row r="462" spans="7:7" ht="30" customHeight="1">
      <c r="G462" s="9">
        <f>IF(AND(A462="",B462="",C462="",D462="",E462="",F462=""),"",IF(OR(A462="",COUNTIF(BajetTable[ID item],A462)&lt;&gt;1),"Semak ID item",IF(OR(NOT(ISNUMBER(B462)),NOT(ISNUMBER(C462))),"Isi tarikh / amaun","OK")))</f>
        <v/>
      </c>
    </row>
    <row r="463" spans="7:7" ht="30" customHeight="1">
      <c r="G463" s="9">
        <f>IF(AND(A463="",B463="",C463="",D463="",E463="",F463=""),"",IF(OR(A463="",COUNTIF(BajetTable[ID item],A463)&lt;&gt;1),"Semak ID item",IF(OR(NOT(ISNUMBER(B463)),NOT(ISNUMBER(C463))),"Isi tarikh / amaun","OK")))</f>
        <v/>
      </c>
    </row>
    <row r="464" spans="7:7" ht="30" customHeight="1">
      <c r="G464" s="9">
        <f>IF(AND(A464="",B464="",C464="",D464="",E464="",F464=""),"",IF(OR(A464="",COUNTIF(BajetTable[ID item],A464)&lt;&gt;1),"Semak ID item",IF(OR(NOT(ISNUMBER(B464)),NOT(ISNUMBER(C464))),"Isi tarikh / amaun","OK")))</f>
        <v/>
      </c>
    </row>
    <row r="465" spans="7:7" ht="30" customHeight="1">
      <c r="G465" s="9">
        <f>IF(AND(A465="",B465="",C465="",D465="",E465="",F465=""),"",IF(OR(A465="",COUNTIF(BajetTable[ID item],A465)&lt;&gt;1),"Semak ID item",IF(OR(NOT(ISNUMBER(B465)),NOT(ISNUMBER(C465))),"Isi tarikh / amaun","OK")))</f>
        <v/>
      </c>
    </row>
    <row r="466" spans="7:7" ht="30" customHeight="1">
      <c r="G466" s="9">
        <f>IF(AND(A466="",B466="",C466="",D466="",E466="",F466=""),"",IF(OR(A466="",COUNTIF(BajetTable[ID item],A466)&lt;&gt;1),"Semak ID item",IF(OR(NOT(ISNUMBER(B466)),NOT(ISNUMBER(C466))),"Isi tarikh / amaun","OK")))</f>
        <v/>
      </c>
    </row>
    <row r="467" spans="7:7" ht="30" customHeight="1">
      <c r="G467" s="9">
        <f>IF(AND(A467="",B467="",C467="",D467="",E467="",F467=""),"",IF(OR(A467="",COUNTIF(BajetTable[ID item],A467)&lt;&gt;1),"Semak ID item",IF(OR(NOT(ISNUMBER(B467)),NOT(ISNUMBER(C467))),"Isi tarikh / amaun","OK")))</f>
        <v/>
      </c>
    </row>
    <row r="468" spans="7:7" ht="30" customHeight="1">
      <c r="G468" s="9">
        <f>IF(AND(A468="",B468="",C468="",D468="",E468="",F468=""),"",IF(OR(A468="",COUNTIF(BajetTable[ID item],A468)&lt;&gt;1),"Semak ID item",IF(OR(NOT(ISNUMBER(B468)),NOT(ISNUMBER(C468))),"Isi tarikh / amaun","OK")))</f>
        <v/>
      </c>
    </row>
    <row r="469" spans="7:7" ht="30" customHeight="1">
      <c r="G469" s="9">
        <f>IF(AND(A469="",B469="",C469="",D469="",E469="",F469=""),"",IF(OR(A469="",COUNTIF(BajetTable[ID item],A469)&lt;&gt;1),"Semak ID item",IF(OR(NOT(ISNUMBER(B469)),NOT(ISNUMBER(C469))),"Isi tarikh / amaun","OK")))</f>
        <v/>
      </c>
    </row>
    <row r="470" spans="7:7" ht="30" customHeight="1">
      <c r="G470" s="9">
        <f>IF(AND(A470="",B470="",C470="",D470="",E470="",F470=""),"",IF(OR(A470="",COUNTIF(BajetTable[ID item],A470)&lt;&gt;1),"Semak ID item",IF(OR(NOT(ISNUMBER(B470)),NOT(ISNUMBER(C470))),"Isi tarikh / amaun","OK")))</f>
        <v/>
      </c>
    </row>
    <row r="471" spans="7:7" ht="30" customHeight="1">
      <c r="G471" s="9">
        <f>IF(AND(A471="",B471="",C471="",D471="",E471="",F471=""),"",IF(OR(A471="",COUNTIF(BajetTable[ID item],A471)&lt;&gt;1),"Semak ID item",IF(OR(NOT(ISNUMBER(B471)),NOT(ISNUMBER(C471))),"Isi tarikh / amaun","OK")))</f>
        <v/>
      </c>
    </row>
    <row r="472" spans="7:7" ht="30" customHeight="1">
      <c r="G472" s="9">
        <f>IF(AND(A472="",B472="",C472="",D472="",E472="",F472=""),"",IF(OR(A472="",COUNTIF(BajetTable[ID item],A472)&lt;&gt;1),"Semak ID item",IF(OR(NOT(ISNUMBER(B472)),NOT(ISNUMBER(C472))),"Isi tarikh / amaun","OK")))</f>
        <v/>
      </c>
    </row>
    <row r="473" spans="7:7" ht="30" customHeight="1">
      <c r="G473" s="9">
        <f>IF(AND(A473="",B473="",C473="",D473="",E473="",F473=""),"",IF(OR(A473="",COUNTIF(BajetTable[ID item],A473)&lt;&gt;1),"Semak ID item",IF(OR(NOT(ISNUMBER(B473)),NOT(ISNUMBER(C473))),"Isi tarikh / amaun","OK")))</f>
        <v/>
      </c>
    </row>
    <row r="474" spans="7:7" ht="30" customHeight="1">
      <c r="G474" s="9">
        <f>IF(AND(A474="",B474="",C474="",D474="",E474="",F474=""),"",IF(OR(A474="",COUNTIF(BajetTable[ID item],A474)&lt;&gt;1),"Semak ID item",IF(OR(NOT(ISNUMBER(B474)),NOT(ISNUMBER(C474))),"Isi tarikh / amaun","OK")))</f>
        <v/>
      </c>
    </row>
    <row r="475" spans="7:7" ht="30" customHeight="1">
      <c r="G475" s="9">
        <f>IF(AND(A475="",B475="",C475="",D475="",E475="",F475=""),"",IF(OR(A475="",COUNTIF(BajetTable[ID item],A475)&lt;&gt;1),"Semak ID item",IF(OR(NOT(ISNUMBER(B475)),NOT(ISNUMBER(C475))),"Isi tarikh / amaun","OK")))</f>
        <v/>
      </c>
    </row>
    <row r="476" spans="7:7" ht="30" customHeight="1">
      <c r="G476" s="9">
        <f>IF(AND(A476="",B476="",C476="",D476="",E476="",F476=""),"",IF(OR(A476="",COUNTIF(BajetTable[ID item],A476)&lt;&gt;1),"Semak ID item",IF(OR(NOT(ISNUMBER(B476)),NOT(ISNUMBER(C476))),"Isi tarikh / amaun","OK")))</f>
        <v/>
      </c>
    </row>
    <row r="477" spans="7:7" ht="30" customHeight="1">
      <c r="G477" s="9">
        <f>IF(AND(A477="",B477="",C477="",D477="",E477="",F477=""),"",IF(OR(A477="",COUNTIF(BajetTable[ID item],A477)&lt;&gt;1),"Semak ID item",IF(OR(NOT(ISNUMBER(B477)),NOT(ISNUMBER(C477))),"Isi tarikh / amaun","OK")))</f>
        <v/>
      </c>
    </row>
    <row r="478" spans="7:7" ht="30" customHeight="1">
      <c r="G478" s="9">
        <f>IF(AND(A478="",B478="",C478="",D478="",E478="",F478=""),"",IF(OR(A478="",COUNTIF(BajetTable[ID item],A478)&lt;&gt;1),"Semak ID item",IF(OR(NOT(ISNUMBER(B478)),NOT(ISNUMBER(C478))),"Isi tarikh / amaun","OK")))</f>
        <v/>
      </c>
    </row>
    <row r="479" spans="7:7" ht="30" customHeight="1">
      <c r="G479" s="9">
        <f>IF(AND(A479="",B479="",C479="",D479="",E479="",F479=""),"",IF(OR(A479="",COUNTIF(BajetTable[ID item],A479)&lt;&gt;1),"Semak ID item",IF(OR(NOT(ISNUMBER(B479)),NOT(ISNUMBER(C479))),"Isi tarikh / amaun","OK")))</f>
        <v/>
      </c>
    </row>
    <row r="480" spans="7:7" ht="30" customHeight="1">
      <c r="G480" s="9">
        <f>IF(AND(A480="",B480="",C480="",D480="",E480="",F480=""),"",IF(OR(A480="",COUNTIF(BajetTable[ID item],A480)&lt;&gt;1),"Semak ID item",IF(OR(NOT(ISNUMBER(B480)),NOT(ISNUMBER(C480))),"Isi tarikh / amaun","OK")))</f>
        <v/>
      </c>
    </row>
    <row r="481" spans="7:7" ht="30" customHeight="1">
      <c r="G481" s="9">
        <f>IF(AND(A481="",B481="",C481="",D481="",E481="",F481=""),"",IF(OR(A481="",COUNTIF(BajetTable[ID item],A481)&lt;&gt;1),"Semak ID item",IF(OR(NOT(ISNUMBER(B481)),NOT(ISNUMBER(C481))),"Isi tarikh / amaun","OK")))</f>
        <v/>
      </c>
    </row>
    <row r="482" spans="7:7" ht="30" customHeight="1">
      <c r="G482" s="9">
        <f>IF(AND(A482="",B482="",C482="",D482="",E482="",F482=""),"",IF(OR(A482="",COUNTIF(BajetTable[ID item],A482)&lt;&gt;1),"Semak ID item",IF(OR(NOT(ISNUMBER(B482)),NOT(ISNUMBER(C482))),"Isi tarikh / amaun","OK")))</f>
        <v/>
      </c>
    </row>
    <row r="483" spans="7:7" ht="30" customHeight="1">
      <c r="G483" s="9">
        <f>IF(AND(A483="",B483="",C483="",D483="",E483="",F483=""),"",IF(OR(A483="",COUNTIF(BajetTable[ID item],A483)&lt;&gt;1),"Semak ID item",IF(OR(NOT(ISNUMBER(B483)),NOT(ISNUMBER(C483))),"Isi tarikh / amaun","OK")))</f>
        <v/>
      </c>
    </row>
    <row r="484" spans="7:7" ht="30" customHeight="1">
      <c r="G484" s="9">
        <f>IF(AND(A484="",B484="",C484="",D484="",E484="",F484=""),"",IF(OR(A484="",COUNTIF(BajetTable[ID item],A484)&lt;&gt;1),"Semak ID item",IF(OR(NOT(ISNUMBER(B484)),NOT(ISNUMBER(C484))),"Isi tarikh / amaun","OK")))</f>
        <v/>
      </c>
    </row>
    <row r="485" spans="7:7" ht="30" customHeight="1">
      <c r="G485" s="9">
        <f>IF(AND(A485="",B485="",C485="",D485="",E485="",F485=""),"",IF(OR(A485="",COUNTIF(BajetTable[ID item],A485)&lt;&gt;1),"Semak ID item",IF(OR(NOT(ISNUMBER(B485)),NOT(ISNUMBER(C485))),"Isi tarikh / amaun","OK")))</f>
        <v/>
      </c>
    </row>
    <row r="486" spans="7:7" ht="30" customHeight="1">
      <c r="G486" s="9">
        <f>IF(AND(A486="",B486="",C486="",D486="",E486="",F486=""),"",IF(OR(A486="",COUNTIF(BajetTable[ID item],A486)&lt;&gt;1),"Semak ID item",IF(OR(NOT(ISNUMBER(B486)),NOT(ISNUMBER(C486))),"Isi tarikh / amaun","OK")))</f>
        <v/>
      </c>
    </row>
    <row r="487" spans="7:7" ht="30" customHeight="1">
      <c r="G487" s="9">
        <f>IF(AND(A487="",B487="",C487="",D487="",E487="",F487=""),"",IF(OR(A487="",COUNTIF(BajetTable[ID item],A487)&lt;&gt;1),"Semak ID item",IF(OR(NOT(ISNUMBER(B487)),NOT(ISNUMBER(C487))),"Isi tarikh / amaun","OK")))</f>
        <v/>
      </c>
    </row>
    <row r="488" spans="7:7" ht="30" customHeight="1">
      <c r="G488" s="9">
        <f>IF(AND(A488="",B488="",C488="",D488="",E488="",F488=""),"",IF(OR(A488="",COUNTIF(BajetTable[ID item],A488)&lt;&gt;1),"Semak ID item",IF(OR(NOT(ISNUMBER(B488)),NOT(ISNUMBER(C488))),"Isi tarikh / amaun","OK")))</f>
        <v/>
      </c>
    </row>
    <row r="489" spans="7:7" ht="30" customHeight="1">
      <c r="G489" s="9">
        <f>IF(AND(A489="",B489="",C489="",D489="",E489="",F489=""),"",IF(OR(A489="",COUNTIF(BajetTable[ID item],A489)&lt;&gt;1),"Semak ID item",IF(OR(NOT(ISNUMBER(B489)),NOT(ISNUMBER(C489))),"Isi tarikh / amaun","OK")))</f>
        <v/>
      </c>
    </row>
    <row r="490" spans="7:7" ht="30" customHeight="1">
      <c r="G490" s="9">
        <f>IF(AND(A490="",B490="",C490="",D490="",E490="",F490=""),"",IF(OR(A490="",COUNTIF(BajetTable[ID item],A490)&lt;&gt;1),"Semak ID item",IF(OR(NOT(ISNUMBER(B490)),NOT(ISNUMBER(C490))),"Isi tarikh / amaun","OK")))</f>
        <v/>
      </c>
    </row>
    <row r="491" spans="7:7" ht="30" customHeight="1">
      <c r="G491" s="9">
        <f>IF(AND(A491="",B491="",C491="",D491="",E491="",F491=""),"",IF(OR(A491="",COUNTIF(BajetTable[ID item],A491)&lt;&gt;1),"Semak ID item",IF(OR(NOT(ISNUMBER(B491)),NOT(ISNUMBER(C491))),"Isi tarikh / amaun","OK")))</f>
        <v/>
      </c>
    </row>
    <row r="492" spans="7:7" ht="30" customHeight="1">
      <c r="G492" s="9">
        <f>IF(AND(A492="",B492="",C492="",D492="",E492="",F492=""),"",IF(OR(A492="",COUNTIF(BajetTable[ID item],A492)&lt;&gt;1),"Semak ID item",IF(OR(NOT(ISNUMBER(B492)),NOT(ISNUMBER(C492))),"Isi tarikh / amaun","OK")))</f>
        <v/>
      </c>
    </row>
    <row r="493" spans="7:7" ht="30" customHeight="1">
      <c r="G493" s="9">
        <f>IF(AND(A493="",B493="",C493="",D493="",E493="",F493=""),"",IF(OR(A493="",COUNTIF(BajetTable[ID item],A493)&lt;&gt;1),"Semak ID item",IF(OR(NOT(ISNUMBER(B493)),NOT(ISNUMBER(C493))),"Isi tarikh / amaun","OK")))</f>
        <v/>
      </c>
    </row>
    <row r="494" spans="7:7" ht="30" customHeight="1">
      <c r="G494" s="9">
        <f>IF(AND(A494="",B494="",C494="",D494="",E494="",F494=""),"",IF(OR(A494="",COUNTIF(BajetTable[ID item],A494)&lt;&gt;1),"Semak ID item",IF(OR(NOT(ISNUMBER(B494)),NOT(ISNUMBER(C494))),"Isi tarikh / amaun","OK")))</f>
        <v/>
      </c>
    </row>
    <row r="495" spans="7:7" ht="30" customHeight="1">
      <c r="G495" s="9">
        <f>IF(AND(A495="",B495="",C495="",D495="",E495="",F495=""),"",IF(OR(A495="",COUNTIF(BajetTable[ID item],A495)&lt;&gt;1),"Semak ID item",IF(OR(NOT(ISNUMBER(B495)),NOT(ISNUMBER(C495))),"Isi tarikh / amaun","OK")))</f>
        <v/>
      </c>
    </row>
    <row r="496" spans="7:7" ht="30" customHeight="1">
      <c r="G496" s="9">
        <f>IF(AND(A496="",B496="",C496="",D496="",E496="",F496=""),"",IF(OR(A496="",COUNTIF(BajetTable[ID item],A496)&lt;&gt;1),"Semak ID item",IF(OR(NOT(ISNUMBER(B496)),NOT(ISNUMBER(C496))),"Isi tarikh / amaun","OK")))</f>
        <v/>
      </c>
    </row>
    <row r="497" spans="7:7" ht="30" customHeight="1">
      <c r="G497" s="9">
        <f>IF(AND(A497="",B497="",C497="",D497="",E497="",F497=""),"",IF(OR(A497="",COUNTIF(BajetTable[ID item],A497)&lt;&gt;1),"Semak ID item",IF(OR(NOT(ISNUMBER(B497)),NOT(ISNUMBER(C497))),"Isi tarikh / amaun","OK")))</f>
        <v/>
      </c>
    </row>
    <row r="498" spans="7:7" ht="30" customHeight="1">
      <c r="G498" s="9">
        <f>IF(AND(A498="",B498="",C498="",D498="",E498="",F498=""),"",IF(OR(A498="",COUNTIF(BajetTable[ID item],A498)&lt;&gt;1),"Semak ID item",IF(OR(NOT(ISNUMBER(B498)),NOT(ISNUMBER(C498))),"Isi tarikh / amaun","OK")))</f>
        <v/>
      </c>
    </row>
    <row r="499" spans="7:7" ht="30" customHeight="1">
      <c r="G499" s="9">
        <f>IF(AND(A499="",B499="",C499="",D499="",E499="",F499=""),"",IF(OR(A499="",COUNTIF(BajetTable[ID item],A499)&lt;&gt;1),"Semak ID item",IF(OR(NOT(ISNUMBER(B499)),NOT(ISNUMBER(C499))),"Isi tarikh / amaun","OK")))</f>
        <v/>
      </c>
    </row>
    <row r="500" spans="7:7" ht="30" customHeight="1">
      <c r="G500" s="9">
        <f>IF(AND(A500="",B500="",C500="",D500="",E500="",F500=""),"",IF(OR(A500="",COUNTIF(BajetTable[ID item],A500)&lt;&gt;1),"Semak ID item",IF(OR(NOT(ISNUMBER(B500)),NOT(ISNUMBER(C500))),"Isi tarikh / amaun","OK")))</f>
        <v/>
      </c>
    </row>
    <row r="501" spans="7:7" ht="30" customHeight="1">
      <c r="G501" s="9">
        <f>IF(AND(A501="",B501="",C501="",D501="",E501="",F501=""),"",IF(OR(A501="",COUNTIF(BajetTable[ID item],A501)&lt;&gt;1),"Semak ID item",IF(OR(NOT(ISNUMBER(B501)),NOT(ISNUMBER(C501))),"Isi tarikh / amaun","OK")))</f>
        <v/>
      </c>
    </row>
    <row r="502" spans="7:7" ht="30" customHeight="1">
      <c r="G502" s="9">
        <f>IF(AND(A502="",B502="",C502="",D502="",E502="",F502=""),"",IF(OR(A502="",COUNTIF(BajetTable[ID item],A502)&lt;&gt;1),"Semak ID item",IF(OR(NOT(ISNUMBER(B502)),NOT(ISNUMBER(C502))),"Isi tarikh / amaun","OK")))</f>
        <v/>
      </c>
    </row>
    <row r="503" spans="7:7" ht="30" customHeight="1">
      <c r="G503" s="9">
        <f>IF(AND(A503="",B503="",C503="",D503="",E503="",F503=""),"",IF(OR(A503="",COUNTIF(BajetTable[ID item],A503)&lt;&gt;1),"Semak ID item",IF(OR(NOT(ISNUMBER(B503)),NOT(ISNUMBER(C503))),"Isi tarikh / amaun","OK")))</f>
        <v/>
      </c>
    </row>
    <row r="504" spans="7:7" ht="30" customHeight="1">
      <c r="G504" s="9">
        <f>IF(AND(A504="",B504="",C504="",D504="",E504="",F504=""),"",IF(OR(A504="",COUNTIF(BajetTable[ID item],A504)&lt;&gt;1),"Semak ID item",IF(OR(NOT(ISNUMBER(B504)),NOT(ISNUMBER(C504))),"Isi tarikh / amaun","OK")))</f>
        <v/>
      </c>
    </row>
    <row r="505" spans="7:7" ht="30" customHeight="1">
      <c r="G505" s="9">
        <f>IF(AND(A505="",B505="",C505="",D505="",E505="",F505=""),"",IF(OR(A505="",COUNTIF(BajetTable[ID item],A505)&lt;&gt;1),"Semak ID item",IF(OR(NOT(ISNUMBER(B505)),NOT(ISNUMBER(C505))),"Isi tarikh / amaun","OK")))</f>
        <v/>
      </c>
    </row>
    <row r="506" spans="7:7" ht="30" customHeight="1">
      <c r="G506" s="9">
        <f>IF(AND(A506="",B506="",C506="",D506="",E506="",F506=""),"",IF(OR(A506="",COUNTIF(BajetTable[ID item],A506)&lt;&gt;1),"Semak ID item",IF(OR(NOT(ISNUMBER(B506)),NOT(ISNUMBER(C506))),"Isi tarikh / amaun","OK")))</f>
        <v/>
      </c>
    </row>
    <row r="507" spans="7:7" ht="30" customHeight="1">
      <c r="G507" s="9">
        <f>IF(AND(A507="",B507="",C507="",D507="",E507="",F507=""),"",IF(OR(A507="",COUNTIF(BajetTable[ID item],A507)&lt;&gt;1),"Semak ID item",IF(OR(NOT(ISNUMBER(B507)),NOT(ISNUMBER(C507))),"Isi tarikh / amaun","OK")))</f>
        <v/>
      </c>
    </row>
    <row r="508" spans="7:7" ht="30" customHeight="1">
      <c r="G508" s="9">
        <f>IF(AND(A508="",B508="",C508="",D508="",E508="",F508=""),"",IF(OR(A508="",COUNTIF(BajetTable[ID item],A508)&lt;&gt;1),"Semak ID item",IF(OR(NOT(ISNUMBER(B508)),NOT(ISNUMBER(C508))),"Isi tarikh / amaun","OK")))</f>
        <v/>
      </c>
    </row>
    <row r="509" spans="7:7" ht="30" customHeight="1">
      <c r="G509" s="9">
        <f>IF(AND(A509="",B509="",C509="",D509="",E509="",F509=""),"",IF(OR(A509="",COUNTIF(BajetTable[ID item],A509)&lt;&gt;1),"Semak ID item",IF(OR(NOT(ISNUMBER(B509)),NOT(ISNUMBER(C509))),"Isi tarikh / amaun","OK")))</f>
        <v/>
      </c>
    </row>
    <row r="510" spans="7:7" ht="30" customHeight="1">
      <c r="G510" s="9">
        <f>IF(AND(A510="",B510="",C510="",D510="",E510="",F510=""),"",IF(OR(A510="",COUNTIF(BajetTable[ID item],A510)&lt;&gt;1),"Semak ID item",IF(OR(NOT(ISNUMBER(B510)),NOT(ISNUMBER(C510))),"Isi tarikh / amaun","OK")))</f>
        <v/>
      </c>
    </row>
    <row r="511" spans="7:7" ht="30" customHeight="1">
      <c r="G511" s="9">
        <f>IF(AND(A511="",B511="",C511="",D511="",E511="",F511=""),"",IF(OR(A511="",COUNTIF(BajetTable[ID item],A511)&lt;&gt;1),"Semak ID item",IF(OR(NOT(ISNUMBER(B511)),NOT(ISNUMBER(C511))),"Isi tarikh / amaun","OK")))</f>
        <v/>
      </c>
    </row>
    <row r="512" spans="7:7" ht="30" customHeight="1">
      <c r="G512" s="9">
        <f>IF(AND(A512="",B512="",C512="",D512="",E512="",F512=""),"",IF(OR(A512="",COUNTIF(BajetTable[ID item],A512)&lt;&gt;1),"Semak ID item",IF(OR(NOT(ISNUMBER(B512)),NOT(ISNUMBER(C512))),"Isi tarikh / amaun","OK")))</f>
        <v/>
      </c>
    </row>
    <row r="513" spans="7:7" ht="30" customHeight="1">
      <c r="G513" s="9">
        <f>IF(AND(A513="",B513="",C513="",D513="",E513="",F513=""),"",IF(OR(A513="",COUNTIF(BajetTable[ID item],A513)&lt;&gt;1),"Semak ID item",IF(OR(NOT(ISNUMBER(B513)),NOT(ISNUMBER(C513))),"Isi tarikh / amaun","OK")))</f>
        <v/>
      </c>
    </row>
    <row r="514" spans="7:7" ht="30" customHeight="1">
      <c r="G514" s="9">
        <f>IF(AND(A514="",B514="",C514="",D514="",E514="",F514=""),"",IF(OR(A514="",COUNTIF(BajetTable[ID item],A514)&lt;&gt;1),"Semak ID item",IF(OR(NOT(ISNUMBER(B514)),NOT(ISNUMBER(C514))),"Isi tarikh / amaun","OK")))</f>
        <v/>
      </c>
    </row>
    <row r="515" spans="7:7" ht="30" customHeight="1">
      <c r="G515" s="9">
        <f>IF(AND(A515="",B515="",C515="",D515="",E515="",F515=""),"",IF(OR(A515="",COUNTIF(BajetTable[ID item],A515)&lt;&gt;1),"Semak ID item",IF(OR(NOT(ISNUMBER(B515)),NOT(ISNUMBER(C515))),"Isi tarikh / amaun","OK")))</f>
        <v/>
      </c>
    </row>
    <row r="516" spans="7:7" ht="30" customHeight="1">
      <c r="G516" s="9">
        <f>IF(AND(A516="",B516="",C516="",D516="",E516="",F516=""),"",IF(OR(A516="",COUNTIF(BajetTable[ID item],A516)&lt;&gt;1),"Semak ID item",IF(OR(NOT(ISNUMBER(B516)),NOT(ISNUMBER(C516))),"Isi tarikh / amaun","OK")))</f>
        <v/>
      </c>
    </row>
    <row r="517" spans="7:7" ht="30" customHeight="1">
      <c r="G517" s="9">
        <f>IF(AND(A517="",B517="",C517="",D517="",E517="",F517=""),"",IF(OR(A517="",COUNTIF(BajetTable[ID item],A517)&lt;&gt;1),"Semak ID item",IF(OR(NOT(ISNUMBER(B517)),NOT(ISNUMBER(C517))),"Isi tarikh / amaun","OK")))</f>
        <v/>
      </c>
    </row>
    <row r="518" spans="7:7" ht="30" customHeight="1">
      <c r="G518" s="9">
        <f>IF(AND(A518="",B518="",C518="",D518="",E518="",F518=""),"",IF(OR(A518="",COUNTIF(BajetTable[ID item],A518)&lt;&gt;1),"Semak ID item",IF(OR(NOT(ISNUMBER(B518)),NOT(ISNUMBER(C518))),"Isi tarikh / amaun","OK")))</f>
        <v/>
      </c>
    </row>
    <row r="519" spans="7:7" ht="30" customHeight="1">
      <c r="G519" s="9">
        <f>IF(AND(A519="",B519="",C519="",D519="",E519="",F519=""),"",IF(OR(A519="",COUNTIF(BajetTable[ID item],A519)&lt;&gt;1),"Semak ID item",IF(OR(NOT(ISNUMBER(B519)),NOT(ISNUMBER(C519))),"Isi tarikh / amaun","OK")))</f>
        <v/>
      </c>
    </row>
    <row r="520" spans="7:7" ht="30" customHeight="1">
      <c r="G520" s="9">
        <f>IF(AND(A520="",B520="",C520="",D520="",E520="",F520=""),"",IF(OR(A520="",COUNTIF(BajetTable[ID item],A520)&lt;&gt;1),"Semak ID item",IF(OR(NOT(ISNUMBER(B520)),NOT(ISNUMBER(C520))),"Isi tarikh / amaun","OK")))</f>
        <v/>
      </c>
    </row>
    <row r="521" spans="7:7" ht="30" customHeight="1">
      <c r="G521" s="9">
        <f>IF(AND(A521="",B521="",C521="",D521="",E521="",F521=""),"",IF(OR(A521="",COUNTIF(BajetTable[ID item],A521)&lt;&gt;1),"Semak ID item",IF(OR(NOT(ISNUMBER(B521)),NOT(ISNUMBER(C521))),"Isi tarikh / amaun","OK")))</f>
        <v/>
      </c>
    </row>
    <row r="522" spans="7:7" ht="30" customHeight="1">
      <c r="G522" s="9">
        <f>IF(AND(A522="",B522="",C522="",D522="",E522="",F522=""),"",IF(OR(A522="",COUNTIF(BajetTable[ID item],A522)&lt;&gt;1),"Semak ID item",IF(OR(NOT(ISNUMBER(B522)),NOT(ISNUMBER(C522))),"Isi tarikh / amaun","OK")))</f>
        <v/>
      </c>
    </row>
    <row r="523" spans="7:7" ht="30" customHeight="1">
      <c r="G523" s="9">
        <f>IF(AND(A523="",B523="",C523="",D523="",E523="",F523=""),"",IF(OR(A523="",COUNTIF(BajetTable[ID item],A523)&lt;&gt;1),"Semak ID item",IF(OR(NOT(ISNUMBER(B523)),NOT(ISNUMBER(C523))),"Isi tarikh / amaun","OK")))</f>
        <v/>
      </c>
    </row>
    <row r="524" spans="7:7" ht="30" customHeight="1">
      <c r="G524" s="9">
        <f>IF(AND(A524="",B524="",C524="",D524="",E524="",F524=""),"",IF(OR(A524="",COUNTIF(BajetTable[ID item],A524)&lt;&gt;1),"Semak ID item",IF(OR(NOT(ISNUMBER(B524)),NOT(ISNUMBER(C524))),"Isi tarikh / amaun","OK")))</f>
        <v/>
      </c>
    </row>
    <row r="525" spans="7:7" ht="30" customHeight="1">
      <c r="G525" s="9">
        <f>IF(AND(A525="",B525="",C525="",D525="",E525="",F525=""),"",IF(OR(A525="",COUNTIF(BajetTable[ID item],A525)&lt;&gt;1),"Semak ID item",IF(OR(NOT(ISNUMBER(B525)),NOT(ISNUMBER(C525))),"Isi tarikh / amaun","OK")))</f>
        <v/>
      </c>
    </row>
    <row r="526" spans="7:7" ht="30" customHeight="1">
      <c r="G526" s="9">
        <f>IF(AND(A526="",B526="",C526="",D526="",E526="",F526=""),"",IF(OR(A526="",COUNTIF(BajetTable[ID item],A526)&lt;&gt;1),"Semak ID item",IF(OR(NOT(ISNUMBER(B526)),NOT(ISNUMBER(C526))),"Isi tarikh / amaun","OK")))</f>
        <v/>
      </c>
    </row>
    <row r="527" spans="7:7" ht="30" customHeight="1">
      <c r="G527" s="9">
        <f>IF(AND(A527="",B527="",C527="",D527="",E527="",F527=""),"",IF(OR(A527="",COUNTIF(BajetTable[ID item],A527)&lt;&gt;1),"Semak ID item",IF(OR(NOT(ISNUMBER(B527)),NOT(ISNUMBER(C527))),"Isi tarikh / amaun","OK")))</f>
        <v/>
      </c>
    </row>
    <row r="528" spans="7:7" ht="30" customHeight="1">
      <c r="G528" s="9">
        <f>IF(AND(A528="",B528="",C528="",D528="",E528="",F528=""),"",IF(OR(A528="",COUNTIF(BajetTable[ID item],A528)&lt;&gt;1),"Semak ID item",IF(OR(NOT(ISNUMBER(B528)),NOT(ISNUMBER(C528))),"Isi tarikh / amaun","OK")))</f>
        <v/>
      </c>
    </row>
    <row r="529" spans="7:7" ht="30" customHeight="1">
      <c r="G529" s="9">
        <f>IF(AND(A529="",B529="",C529="",D529="",E529="",F529=""),"",IF(OR(A529="",COUNTIF(BajetTable[ID item],A529)&lt;&gt;1),"Semak ID item",IF(OR(NOT(ISNUMBER(B529)),NOT(ISNUMBER(C529))),"Isi tarikh / amaun","OK")))</f>
        <v/>
      </c>
    </row>
    <row r="530" spans="7:7" ht="30" customHeight="1">
      <c r="G530" s="9">
        <f>IF(AND(A530="",B530="",C530="",D530="",E530="",F530=""),"",IF(OR(A530="",COUNTIF(BajetTable[ID item],A530)&lt;&gt;1),"Semak ID item",IF(OR(NOT(ISNUMBER(B530)),NOT(ISNUMBER(C530))),"Isi tarikh / amaun","OK")))</f>
        <v/>
      </c>
    </row>
    <row r="531" spans="7:7" ht="30" customHeight="1">
      <c r="G531" s="9">
        <f>IF(AND(A531="",B531="",C531="",D531="",E531="",F531=""),"",IF(OR(A531="",COUNTIF(BajetTable[ID item],A531)&lt;&gt;1),"Semak ID item",IF(OR(NOT(ISNUMBER(B531)),NOT(ISNUMBER(C531))),"Isi tarikh / amaun","OK")))</f>
        <v/>
      </c>
    </row>
    <row r="532" spans="7:7" ht="30" customHeight="1">
      <c r="G532" s="9">
        <f>IF(AND(A532="",B532="",C532="",D532="",E532="",F532=""),"",IF(OR(A532="",COUNTIF(BajetTable[ID item],A532)&lt;&gt;1),"Semak ID item",IF(OR(NOT(ISNUMBER(B532)),NOT(ISNUMBER(C532))),"Isi tarikh / amaun","OK")))</f>
        <v/>
      </c>
    </row>
    <row r="533" spans="7:7" ht="30" customHeight="1">
      <c r="G533" s="9">
        <f>IF(AND(A533="",B533="",C533="",D533="",E533="",F533=""),"",IF(OR(A533="",COUNTIF(BajetTable[ID item],A533)&lt;&gt;1),"Semak ID item",IF(OR(NOT(ISNUMBER(B533)),NOT(ISNUMBER(C533))),"Isi tarikh / amaun","OK")))</f>
        <v/>
      </c>
    </row>
    <row r="534" spans="7:7" ht="30" customHeight="1">
      <c r="G534" s="9">
        <f>IF(AND(A534="",B534="",C534="",D534="",E534="",F534=""),"",IF(OR(A534="",COUNTIF(BajetTable[ID item],A534)&lt;&gt;1),"Semak ID item",IF(OR(NOT(ISNUMBER(B534)),NOT(ISNUMBER(C534))),"Isi tarikh / amaun","OK")))</f>
        <v/>
      </c>
    </row>
    <row r="535" spans="7:7" ht="30" customHeight="1">
      <c r="G535" s="9">
        <f>IF(AND(A535="",B535="",C535="",D535="",E535="",F535=""),"",IF(OR(A535="",COUNTIF(BajetTable[ID item],A535)&lt;&gt;1),"Semak ID item",IF(OR(NOT(ISNUMBER(B535)),NOT(ISNUMBER(C535))),"Isi tarikh / amaun","OK")))</f>
        <v/>
      </c>
    </row>
    <row r="536" spans="7:7" ht="30" customHeight="1">
      <c r="G536" s="9">
        <f>IF(AND(A536="",B536="",C536="",D536="",E536="",F536=""),"",IF(OR(A536="",COUNTIF(BajetTable[ID item],A536)&lt;&gt;1),"Semak ID item",IF(OR(NOT(ISNUMBER(B536)),NOT(ISNUMBER(C536))),"Isi tarikh / amaun","OK")))</f>
        <v/>
      </c>
    </row>
    <row r="537" spans="7:7" ht="30" customHeight="1">
      <c r="G537" s="9">
        <f>IF(AND(A537="",B537="",C537="",D537="",E537="",F537=""),"",IF(OR(A537="",COUNTIF(BajetTable[ID item],A537)&lt;&gt;1),"Semak ID item",IF(OR(NOT(ISNUMBER(B537)),NOT(ISNUMBER(C537))),"Isi tarikh / amaun","OK")))</f>
        <v/>
      </c>
    </row>
    <row r="538" spans="7:7" ht="30" customHeight="1">
      <c r="G538" s="9">
        <f>IF(AND(A538="",B538="",C538="",D538="",E538="",F538=""),"",IF(OR(A538="",COUNTIF(BajetTable[ID item],A538)&lt;&gt;1),"Semak ID item",IF(OR(NOT(ISNUMBER(B538)),NOT(ISNUMBER(C538))),"Isi tarikh / amaun","OK")))</f>
        <v/>
      </c>
    </row>
    <row r="539" spans="7:7" ht="30" customHeight="1">
      <c r="G539" s="9">
        <f>IF(AND(A539="",B539="",C539="",D539="",E539="",F539=""),"",IF(OR(A539="",COUNTIF(BajetTable[ID item],A539)&lt;&gt;1),"Semak ID item",IF(OR(NOT(ISNUMBER(B539)),NOT(ISNUMBER(C539))),"Isi tarikh / amaun","OK")))</f>
        <v/>
      </c>
    </row>
    <row r="540" spans="7:7" ht="30" customHeight="1">
      <c r="G540" s="9">
        <f>IF(AND(A540="",B540="",C540="",D540="",E540="",F540=""),"",IF(OR(A540="",COUNTIF(BajetTable[ID item],A540)&lt;&gt;1),"Semak ID item",IF(OR(NOT(ISNUMBER(B540)),NOT(ISNUMBER(C540))),"Isi tarikh / amaun","OK")))</f>
        <v/>
      </c>
    </row>
    <row r="541" spans="7:7" ht="30" customHeight="1">
      <c r="G541" s="9">
        <f>IF(AND(A541="",B541="",C541="",D541="",E541="",F541=""),"",IF(OR(A541="",COUNTIF(BajetTable[ID item],A541)&lt;&gt;1),"Semak ID item",IF(OR(NOT(ISNUMBER(B541)),NOT(ISNUMBER(C541))),"Isi tarikh / amaun","OK")))</f>
        <v/>
      </c>
    </row>
    <row r="542" spans="7:7" ht="30" customHeight="1">
      <c r="G542" s="9">
        <f>IF(AND(A542="",B542="",C542="",D542="",E542="",F542=""),"",IF(OR(A542="",COUNTIF(BajetTable[ID item],A542)&lt;&gt;1),"Semak ID item",IF(OR(NOT(ISNUMBER(B542)),NOT(ISNUMBER(C542))),"Isi tarikh / amaun","OK")))</f>
        <v/>
      </c>
    </row>
    <row r="543" spans="7:7" ht="30" customHeight="1">
      <c r="G543" s="9">
        <f>IF(AND(A543="",B543="",C543="",D543="",E543="",F543=""),"",IF(OR(A543="",COUNTIF(BajetTable[ID item],A543)&lt;&gt;1),"Semak ID item",IF(OR(NOT(ISNUMBER(B543)),NOT(ISNUMBER(C543))),"Isi tarikh / amaun","OK")))</f>
        <v/>
      </c>
    </row>
    <row r="544" spans="7:7" ht="30" customHeight="1">
      <c r="G544" s="9">
        <f>IF(AND(A544="",B544="",C544="",D544="",E544="",F544=""),"",IF(OR(A544="",COUNTIF(BajetTable[ID item],A544)&lt;&gt;1),"Semak ID item",IF(OR(NOT(ISNUMBER(B544)),NOT(ISNUMBER(C544))),"Isi tarikh / amaun","OK")))</f>
        <v/>
      </c>
    </row>
    <row r="545" spans="7:7" ht="30" customHeight="1">
      <c r="G545" s="9">
        <f>IF(AND(A545="",B545="",C545="",D545="",E545="",F545=""),"",IF(OR(A545="",COUNTIF(BajetTable[ID item],A545)&lt;&gt;1),"Semak ID item",IF(OR(NOT(ISNUMBER(B545)),NOT(ISNUMBER(C545))),"Isi tarikh / amaun","OK")))</f>
        <v/>
      </c>
    </row>
    <row r="546" spans="7:7" ht="30" customHeight="1">
      <c r="G546" s="9">
        <f>IF(AND(A546="",B546="",C546="",D546="",E546="",F546=""),"",IF(OR(A546="",COUNTIF(BajetTable[ID item],A546)&lt;&gt;1),"Semak ID item",IF(OR(NOT(ISNUMBER(B546)),NOT(ISNUMBER(C546))),"Isi tarikh / amaun","OK")))</f>
        <v/>
      </c>
    </row>
    <row r="547" spans="7:7" ht="30" customHeight="1">
      <c r="G547" s="9">
        <f>IF(AND(A547="",B547="",C547="",D547="",E547="",F547=""),"",IF(OR(A547="",COUNTIF(BajetTable[ID item],A547)&lt;&gt;1),"Semak ID item",IF(OR(NOT(ISNUMBER(B547)),NOT(ISNUMBER(C547))),"Isi tarikh / amaun","OK")))</f>
        <v/>
      </c>
    </row>
    <row r="548" spans="7:7" ht="30" customHeight="1">
      <c r="G548" s="9">
        <f>IF(AND(A548="",B548="",C548="",D548="",E548="",F548=""),"",IF(OR(A548="",COUNTIF(BajetTable[ID item],A548)&lt;&gt;1),"Semak ID item",IF(OR(NOT(ISNUMBER(B548)),NOT(ISNUMBER(C548))),"Isi tarikh / amaun","OK")))</f>
        <v/>
      </c>
    </row>
    <row r="549" spans="7:7" ht="30" customHeight="1">
      <c r="G549" s="9">
        <f>IF(AND(A549="",B549="",C549="",D549="",E549="",F549=""),"",IF(OR(A549="",COUNTIF(BajetTable[ID item],A549)&lt;&gt;1),"Semak ID item",IF(OR(NOT(ISNUMBER(B549)),NOT(ISNUMBER(C549))),"Isi tarikh / amaun","OK")))</f>
        <v/>
      </c>
    </row>
    <row r="550" spans="7:7" ht="30" customHeight="1">
      <c r="G550" s="9">
        <f>IF(AND(A550="",B550="",C550="",D550="",E550="",F550=""),"",IF(OR(A550="",COUNTIF(BajetTable[ID item],A550)&lt;&gt;1),"Semak ID item",IF(OR(NOT(ISNUMBER(B550)),NOT(ISNUMBER(C550))),"Isi tarikh / amaun","OK")))</f>
        <v/>
      </c>
    </row>
    <row r="551" spans="7:7" ht="30" customHeight="1">
      <c r="G551" s="9">
        <f>IF(AND(A551="",B551="",C551="",D551="",E551="",F551=""),"",IF(OR(A551="",COUNTIF(BajetTable[ID item],A551)&lt;&gt;1),"Semak ID item",IF(OR(NOT(ISNUMBER(B551)),NOT(ISNUMBER(C551))),"Isi tarikh / amaun","OK")))</f>
        <v/>
      </c>
    </row>
    <row r="552" spans="7:7" ht="30" customHeight="1">
      <c r="G552" s="9">
        <f>IF(AND(A552="",B552="",C552="",D552="",E552="",F552=""),"",IF(OR(A552="",COUNTIF(BajetTable[ID item],A552)&lt;&gt;1),"Semak ID item",IF(OR(NOT(ISNUMBER(B552)),NOT(ISNUMBER(C552))),"Isi tarikh / amaun","OK")))</f>
        <v/>
      </c>
    </row>
    <row r="553" spans="7:7" ht="30" customHeight="1">
      <c r="G553" s="9">
        <f>IF(AND(A553="",B553="",C553="",D553="",E553="",F553=""),"",IF(OR(A553="",COUNTIF(BajetTable[ID item],A553)&lt;&gt;1),"Semak ID item",IF(OR(NOT(ISNUMBER(B553)),NOT(ISNUMBER(C553))),"Isi tarikh / amaun","OK")))</f>
        <v/>
      </c>
    </row>
    <row r="554" spans="7:7" ht="30" customHeight="1">
      <c r="G554" s="9">
        <f>IF(AND(A554="",B554="",C554="",D554="",E554="",F554=""),"",IF(OR(A554="",COUNTIF(BajetTable[ID item],A554)&lt;&gt;1),"Semak ID item",IF(OR(NOT(ISNUMBER(B554)),NOT(ISNUMBER(C554))),"Isi tarikh / amaun","OK")))</f>
        <v/>
      </c>
    </row>
    <row r="555" spans="7:7" ht="30" customHeight="1">
      <c r="G555" s="9">
        <f>IF(AND(A555="",B555="",C555="",D555="",E555="",F555=""),"",IF(OR(A555="",COUNTIF(BajetTable[ID item],A555)&lt;&gt;1),"Semak ID item",IF(OR(NOT(ISNUMBER(B555)),NOT(ISNUMBER(C555))),"Isi tarikh / amaun","OK")))</f>
        <v/>
      </c>
    </row>
    <row r="556" spans="7:7" ht="30" customHeight="1">
      <c r="G556" s="9">
        <f>IF(AND(A556="",B556="",C556="",D556="",E556="",F556=""),"",IF(OR(A556="",COUNTIF(BajetTable[ID item],A556)&lt;&gt;1),"Semak ID item",IF(OR(NOT(ISNUMBER(B556)),NOT(ISNUMBER(C556))),"Isi tarikh / amaun","OK")))</f>
        <v/>
      </c>
    </row>
    <row r="557" spans="7:7" ht="30" customHeight="1">
      <c r="G557" s="9">
        <f>IF(AND(A557="",B557="",C557="",D557="",E557="",F557=""),"",IF(OR(A557="",COUNTIF(BajetTable[ID item],A557)&lt;&gt;1),"Semak ID item",IF(OR(NOT(ISNUMBER(B557)),NOT(ISNUMBER(C557))),"Isi tarikh / amaun","OK")))</f>
        <v/>
      </c>
    </row>
    <row r="558" spans="7:7" ht="30" customHeight="1">
      <c r="G558" s="9">
        <f>IF(AND(A558="",B558="",C558="",D558="",E558="",F558=""),"",IF(OR(A558="",COUNTIF(BajetTable[ID item],A558)&lt;&gt;1),"Semak ID item",IF(OR(NOT(ISNUMBER(B558)),NOT(ISNUMBER(C558))),"Isi tarikh / amaun","OK")))</f>
        <v/>
      </c>
    </row>
    <row r="559" spans="7:7" ht="30" customHeight="1">
      <c r="G559" s="9">
        <f>IF(AND(A559="",B559="",C559="",D559="",E559="",F559=""),"",IF(OR(A559="",COUNTIF(BajetTable[ID item],A559)&lt;&gt;1),"Semak ID item",IF(OR(NOT(ISNUMBER(B559)),NOT(ISNUMBER(C559))),"Isi tarikh / amaun","OK")))</f>
        <v/>
      </c>
    </row>
    <row r="560" spans="7:7" ht="30" customHeight="1">
      <c r="G560" s="9">
        <f>IF(AND(A560="",B560="",C560="",D560="",E560="",F560=""),"",IF(OR(A560="",COUNTIF(BajetTable[ID item],A560)&lt;&gt;1),"Semak ID item",IF(OR(NOT(ISNUMBER(B560)),NOT(ISNUMBER(C560))),"Isi tarikh / amaun","OK")))</f>
        <v/>
      </c>
    </row>
    <row r="561" spans="7:7" ht="30" customHeight="1">
      <c r="G561" s="9">
        <f>IF(AND(A561="",B561="",C561="",D561="",E561="",F561=""),"",IF(OR(A561="",COUNTIF(BajetTable[ID item],A561)&lt;&gt;1),"Semak ID item",IF(OR(NOT(ISNUMBER(B561)),NOT(ISNUMBER(C561))),"Isi tarikh / amaun","OK")))</f>
        <v/>
      </c>
    </row>
    <row r="562" spans="7:7" ht="30" customHeight="1">
      <c r="G562" s="9">
        <f>IF(AND(A562="",B562="",C562="",D562="",E562="",F562=""),"",IF(OR(A562="",COUNTIF(BajetTable[ID item],A562)&lt;&gt;1),"Semak ID item",IF(OR(NOT(ISNUMBER(B562)),NOT(ISNUMBER(C562))),"Isi tarikh / amaun","OK")))</f>
        <v/>
      </c>
    </row>
    <row r="563" spans="7:7" ht="30" customHeight="1">
      <c r="G563" s="9">
        <f>IF(AND(A563="",B563="",C563="",D563="",E563="",F563=""),"",IF(OR(A563="",COUNTIF(BajetTable[ID item],A563)&lt;&gt;1),"Semak ID item",IF(OR(NOT(ISNUMBER(B563)),NOT(ISNUMBER(C563))),"Isi tarikh / amaun","OK")))</f>
        <v/>
      </c>
    </row>
    <row r="564" spans="7:7" ht="30" customHeight="1">
      <c r="G564" s="9">
        <f>IF(AND(A564="",B564="",C564="",D564="",E564="",F564=""),"",IF(OR(A564="",COUNTIF(BajetTable[ID item],A564)&lt;&gt;1),"Semak ID item",IF(OR(NOT(ISNUMBER(B564)),NOT(ISNUMBER(C564))),"Isi tarikh / amaun","OK")))</f>
        <v/>
      </c>
    </row>
    <row r="565" spans="7:7" ht="30" customHeight="1">
      <c r="G565" s="9">
        <f>IF(AND(A565="",B565="",C565="",D565="",E565="",F565=""),"",IF(OR(A565="",COUNTIF(BajetTable[ID item],A565)&lt;&gt;1),"Semak ID item",IF(OR(NOT(ISNUMBER(B565)),NOT(ISNUMBER(C565))),"Isi tarikh / amaun","OK")))</f>
        <v/>
      </c>
    </row>
    <row r="566" spans="7:7" ht="30" customHeight="1">
      <c r="G566" s="9">
        <f>IF(AND(A566="",B566="",C566="",D566="",E566="",F566=""),"",IF(OR(A566="",COUNTIF(BajetTable[ID item],A566)&lt;&gt;1),"Semak ID item",IF(OR(NOT(ISNUMBER(B566)),NOT(ISNUMBER(C566))),"Isi tarikh / amaun","OK")))</f>
        <v/>
      </c>
    </row>
    <row r="567" spans="7:7" ht="30" customHeight="1">
      <c r="G567" s="9">
        <f>IF(AND(A567="",B567="",C567="",D567="",E567="",F567=""),"",IF(OR(A567="",COUNTIF(BajetTable[ID item],A567)&lt;&gt;1),"Semak ID item",IF(OR(NOT(ISNUMBER(B567)),NOT(ISNUMBER(C567))),"Isi tarikh / amaun","OK")))</f>
        <v/>
      </c>
    </row>
    <row r="568" spans="7:7" ht="30" customHeight="1">
      <c r="G568" s="9">
        <f>IF(AND(A568="",B568="",C568="",D568="",E568="",F568=""),"",IF(OR(A568="",COUNTIF(BajetTable[ID item],A568)&lt;&gt;1),"Semak ID item",IF(OR(NOT(ISNUMBER(B568)),NOT(ISNUMBER(C568))),"Isi tarikh / amaun","OK")))</f>
        <v/>
      </c>
    </row>
    <row r="569" spans="7:7" ht="30" customHeight="1">
      <c r="G569" s="9">
        <f>IF(AND(A569="",B569="",C569="",D569="",E569="",F569=""),"",IF(OR(A569="",COUNTIF(BajetTable[ID item],A569)&lt;&gt;1),"Semak ID item",IF(OR(NOT(ISNUMBER(B569)),NOT(ISNUMBER(C569))),"Isi tarikh / amaun","OK")))</f>
        <v/>
      </c>
    </row>
    <row r="570" spans="7:7" ht="30" customHeight="1">
      <c r="G570" s="9">
        <f>IF(AND(A570="",B570="",C570="",D570="",E570="",F570=""),"",IF(OR(A570="",COUNTIF(BajetTable[ID item],A570)&lt;&gt;1),"Semak ID item",IF(OR(NOT(ISNUMBER(B570)),NOT(ISNUMBER(C570))),"Isi tarikh / amaun","OK")))</f>
        <v/>
      </c>
    </row>
    <row r="571" spans="7:7" ht="30" customHeight="1">
      <c r="G571" s="9">
        <f>IF(AND(A571="",B571="",C571="",D571="",E571="",F571=""),"",IF(OR(A571="",COUNTIF(BajetTable[ID item],A571)&lt;&gt;1),"Semak ID item",IF(OR(NOT(ISNUMBER(B571)),NOT(ISNUMBER(C571))),"Isi tarikh / amaun","OK")))</f>
        <v/>
      </c>
    </row>
    <row r="572" spans="7:7" ht="30" customHeight="1">
      <c r="G572" s="9">
        <f>IF(AND(A572="",B572="",C572="",D572="",E572="",F572=""),"",IF(OR(A572="",COUNTIF(BajetTable[ID item],A572)&lt;&gt;1),"Semak ID item",IF(OR(NOT(ISNUMBER(B572)),NOT(ISNUMBER(C572))),"Isi tarikh / amaun","OK")))</f>
        <v/>
      </c>
    </row>
    <row r="573" spans="7:7" ht="30" customHeight="1">
      <c r="G573" s="9">
        <f>IF(AND(A573="",B573="",C573="",D573="",E573="",F573=""),"",IF(OR(A573="",COUNTIF(BajetTable[ID item],A573)&lt;&gt;1),"Semak ID item",IF(OR(NOT(ISNUMBER(B573)),NOT(ISNUMBER(C573))),"Isi tarikh / amaun","OK")))</f>
        <v/>
      </c>
    </row>
    <row r="574" spans="7:7" ht="30" customHeight="1">
      <c r="G574" s="9">
        <f>IF(AND(A574="",B574="",C574="",D574="",E574="",F574=""),"",IF(OR(A574="",COUNTIF(BajetTable[ID item],A574)&lt;&gt;1),"Semak ID item",IF(OR(NOT(ISNUMBER(B574)),NOT(ISNUMBER(C574))),"Isi tarikh / amaun","OK")))</f>
        <v/>
      </c>
    </row>
    <row r="575" spans="7:7" ht="30" customHeight="1">
      <c r="G575" s="9">
        <f>IF(AND(A575="",B575="",C575="",D575="",E575="",F575=""),"",IF(OR(A575="",COUNTIF(BajetTable[ID item],A575)&lt;&gt;1),"Semak ID item",IF(OR(NOT(ISNUMBER(B575)),NOT(ISNUMBER(C575))),"Isi tarikh / amaun","OK")))</f>
        <v/>
      </c>
    </row>
    <row r="576" spans="7:7" ht="30" customHeight="1">
      <c r="G576" s="9">
        <f>IF(AND(A576="",B576="",C576="",D576="",E576="",F576=""),"",IF(OR(A576="",COUNTIF(BajetTable[ID item],A576)&lt;&gt;1),"Semak ID item",IF(OR(NOT(ISNUMBER(B576)),NOT(ISNUMBER(C576))),"Isi tarikh / amaun","OK")))</f>
        <v/>
      </c>
    </row>
    <row r="577" spans="7:7" ht="30" customHeight="1">
      <c r="G577" s="9">
        <f>IF(AND(A577="",B577="",C577="",D577="",E577="",F577=""),"",IF(OR(A577="",COUNTIF(BajetTable[ID item],A577)&lt;&gt;1),"Semak ID item",IF(OR(NOT(ISNUMBER(B577)),NOT(ISNUMBER(C577))),"Isi tarikh / amaun","OK")))</f>
        <v/>
      </c>
    </row>
    <row r="578" spans="7:7" ht="30" customHeight="1">
      <c r="G578" s="9">
        <f>IF(AND(A578="",B578="",C578="",D578="",E578="",F578=""),"",IF(OR(A578="",COUNTIF(BajetTable[ID item],A578)&lt;&gt;1),"Semak ID item",IF(OR(NOT(ISNUMBER(B578)),NOT(ISNUMBER(C578))),"Isi tarikh / amaun","OK")))</f>
        <v/>
      </c>
    </row>
    <row r="579" spans="7:7" ht="30" customHeight="1">
      <c r="G579" s="9">
        <f>IF(AND(A579="",B579="",C579="",D579="",E579="",F579=""),"",IF(OR(A579="",COUNTIF(BajetTable[ID item],A579)&lt;&gt;1),"Semak ID item",IF(OR(NOT(ISNUMBER(B579)),NOT(ISNUMBER(C579))),"Isi tarikh / amaun","OK")))</f>
        <v/>
      </c>
    </row>
    <row r="580" spans="7:7" ht="30" customHeight="1">
      <c r="G580" s="9">
        <f>IF(AND(A580="",B580="",C580="",D580="",E580="",F580=""),"",IF(OR(A580="",COUNTIF(BajetTable[ID item],A580)&lt;&gt;1),"Semak ID item",IF(OR(NOT(ISNUMBER(B580)),NOT(ISNUMBER(C580))),"Isi tarikh / amaun","OK")))</f>
        <v/>
      </c>
    </row>
    <row r="581" spans="7:7" ht="30" customHeight="1">
      <c r="G581" s="9">
        <f>IF(AND(A581="",B581="",C581="",D581="",E581="",F581=""),"",IF(OR(A581="",COUNTIF(BajetTable[ID item],A581)&lt;&gt;1),"Semak ID item",IF(OR(NOT(ISNUMBER(B581)),NOT(ISNUMBER(C581))),"Isi tarikh / amaun","OK")))</f>
        <v/>
      </c>
    </row>
    <row r="582" spans="7:7" ht="30" customHeight="1">
      <c r="G582" s="9">
        <f>IF(AND(A582="",B582="",C582="",D582="",E582="",F582=""),"",IF(OR(A582="",COUNTIF(BajetTable[ID item],A582)&lt;&gt;1),"Semak ID item",IF(OR(NOT(ISNUMBER(B582)),NOT(ISNUMBER(C582))),"Isi tarikh / amaun","OK")))</f>
        <v/>
      </c>
    </row>
    <row r="583" spans="7:7" ht="30" customHeight="1">
      <c r="G583" s="9">
        <f>IF(AND(A583="",B583="",C583="",D583="",E583="",F583=""),"",IF(OR(A583="",COUNTIF(BajetTable[ID item],A583)&lt;&gt;1),"Semak ID item",IF(OR(NOT(ISNUMBER(B583)),NOT(ISNUMBER(C583))),"Isi tarikh / amaun","OK")))</f>
        <v/>
      </c>
    </row>
    <row r="584" spans="7:7" ht="30" customHeight="1">
      <c r="G584" s="9">
        <f>IF(AND(A584="",B584="",C584="",D584="",E584="",F584=""),"",IF(OR(A584="",COUNTIF(BajetTable[ID item],A584)&lt;&gt;1),"Semak ID item",IF(OR(NOT(ISNUMBER(B584)),NOT(ISNUMBER(C584))),"Isi tarikh / amaun","OK")))</f>
        <v/>
      </c>
    </row>
    <row r="585" spans="7:7" ht="30" customHeight="1">
      <c r="G585" s="9">
        <f>IF(AND(A585="",B585="",C585="",D585="",E585="",F585=""),"",IF(OR(A585="",COUNTIF(BajetTable[ID item],A585)&lt;&gt;1),"Semak ID item",IF(OR(NOT(ISNUMBER(B585)),NOT(ISNUMBER(C585))),"Isi tarikh / amaun","OK")))</f>
        <v/>
      </c>
    </row>
    <row r="586" spans="7:7" ht="30" customHeight="1">
      <c r="G586" s="9">
        <f>IF(AND(A586="",B586="",C586="",D586="",E586="",F586=""),"",IF(OR(A586="",COUNTIF(BajetTable[ID item],A586)&lt;&gt;1),"Semak ID item",IF(OR(NOT(ISNUMBER(B586)),NOT(ISNUMBER(C586))),"Isi tarikh / amaun","OK")))</f>
        <v/>
      </c>
    </row>
    <row r="587" spans="7:7" ht="30" customHeight="1">
      <c r="G587" s="9">
        <f>IF(AND(A587="",B587="",C587="",D587="",E587="",F587=""),"",IF(OR(A587="",COUNTIF(BajetTable[ID item],A587)&lt;&gt;1),"Semak ID item",IF(OR(NOT(ISNUMBER(B587)),NOT(ISNUMBER(C587))),"Isi tarikh / amaun","OK")))</f>
        <v/>
      </c>
    </row>
    <row r="588" spans="7:7" ht="30" customHeight="1">
      <c r="G588" s="9">
        <f>IF(AND(A588="",B588="",C588="",D588="",E588="",F588=""),"",IF(OR(A588="",COUNTIF(BajetTable[ID item],A588)&lt;&gt;1),"Semak ID item",IF(OR(NOT(ISNUMBER(B588)),NOT(ISNUMBER(C588))),"Isi tarikh / amaun","OK")))</f>
        <v/>
      </c>
    </row>
    <row r="589" spans="7:7" ht="30" customHeight="1">
      <c r="G589" s="9">
        <f>IF(AND(A589="",B589="",C589="",D589="",E589="",F589=""),"",IF(OR(A589="",COUNTIF(BajetTable[ID item],A589)&lt;&gt;1),"Semak ID item",IF(OR(NOT(ISNUMBER(B589)),NOT(ISNUMBER(C589))),"Isi tarikh / amaun","OK")))</f>
        <v/>
      </c>
    </row>
    <row r="590" spans="7:7" ht="30" customHeight="1">
      <c r="G590" s="9">
        <f>IF(AND(A590="",B590="",C590="",D590="",E590="",F590=""),"",IF(OR(A590="",COUNTIF(BajetTable[ID item],A590)&lt;&gt;1),"Semak ID item",IF(OR(NOT(ISNUMBER(B590)),NOT(ISNUMBER(C590))),"Isi tarikh / amaun","OK")))</f>
        <v/>
      </c>
    </row>
    <row r="591" spans="7:7" ht="30" customHeight="1">
      <c r="G591" s="9">
        <f>IF(AND(A591="",B591="",C591="",D591="",E591="",F591=""),"",IF(OR(A591="",COUNTIF(BajetTable[ID item],A591)&lt;&gt;1),"Semak ID item",IF(OR(NOT(ISNUMBER(B591)),NOT(ISNUMBER(C591))),"Isi tarikh / amaun","OK")))</f>
        <v/>
      </c>
    </row>
    <row r="592" spans="7:7" ht="30" customHeight="1">
      <c r="G592" s="9">
        <f>IF(AND(A592="",B592="",C592="",D592="",E592="",F592=""),"",IF(OR(A592="",COUNTIF(BajetTable[ID item],A592)&lt;&gt;1),"Semak ID item",IF(OR(NOT(ISNUMBER(B592)),NOT(ISNUMBER(C592))),"Isi tarikh / amaun","OK")))</f>
        <v/>
      </c>
    </row>
    <row r="593" spans="7:7" ht="30" customHeight="1">
      <c r="G593" s="9">
        <f>IF(AND(A593="",B593="",C593="",D593="",E593="",F593=""),"",IF(OR(A593="",COUNTIF(BajetTable[ID item],A593)&lt;&gt;1),"Semak ID item",IF(OR(NOT(ISNUMBER(B593)),NOT(ISNUMBER(C593))),"Isi tarikh / amaun","OK")))</f>
        <v/>
      </c>
    </row>
    <row r="594" spans="7:7" ht="30" customHeight="1">
      <c r="G594" s="9">
        <f>IF(AND(A594="",B594="",C594="",D594="",E594="",F594=""),"",IF(OR(A594="",COUNTIF(BajetTable[ID item],A594)&lt;&gt;1),"Semak ID item",IF(OR(NOT(ISNUMBER(B594)),NOT(ISNUMBER(C594))),"Isi tarikh / amaun","OK")))</f>
        <v/>
      </c>
    </row>
    <row r="595" spans="7:7" ht="30" customHeight="1">
      <c r="G595" s="9">
        <f>IF(AND(A595="",B595="",C595="",D595="",E595="",F595=""),"",IF(OR(A595="",COUNTIF(BajetTable[ID item],A595)&lt;&gt;1),"Semak ID item",IF(OR(NOT(ISNUMBER(B595)),NOT(ISNUMBER(C595))),"Isi tarikh / amaun","OK")))</f>
        <v/>
      </c>
    </row>
    <row r="596" spans="7:7" ht="30" customHeight="1">
      <c r="G596" s="9">
        <f>IF(AND(A596="",B596="",C596="",D596="",E596="",F596=""),"",IF(OR(A596="",COUNTIF(BajetTable[ID item],A596)&lt;&gt;1),"Semak ID item",IF(OR(NOT(ISNUMBER(B596)),NOT(ISNUMBER(C596))),"Isi tarikh / amaun","OK")))</f>
        <v/>
      </c>
    </row>
    <row r="597" spans="7:7" ht="30" customHeight="1">
      <c r="G597" s="9">
        <f>IF(AND(A597="",B597="",C597="",D597="",E597="",F597=""),"",IF(OR(A597="",COUNTIF(BajetTable[ID item],A597)&lt;&gt;1),"Semak ID item",IF(OR(NOT(ISNUMBER(B597)),NOT(ISNUMBER(C597))),"Isi tarikh / amaun","OK")))</f>
        <v/>
      </c>
    </row>
    <row r="598" spans="7:7" ht="30" customHeight="1">
      <c r="G598" s="9">
        <f>IF(AND(A598="",B598="",C598="",D598="",E598="",F598=""),"",IF(OR(A598="",COUNTIF(BajetTable[ID item],A598)&lt;&gt;1),"Semak ID item",IF(OR(NOT(ISNUMBER(B598)),NOT(ISNUMBER(C598))),"Isi tarikh / amaun","OK")))</f>
        <v/>
      </c>
    </row>
    <row r="599" spans="7:7" ht="30" customHeight="1">
      <c r="G599" s="9">
        <f>IF(AND(A599="",B599="",C599="",D599="",E599="",F599=""),"",IF(OR(A599="",COUNTIF(BajetTable[ID item],A599)&lt;&gt;1),"Semak ID item",IF(OR(NOT(ISNUMBER(B599)),NOT(ISNUMBER(C599))),"Isi tarikh / amaun","OK")))</f>
        <v/>
      </c>
    </row>
    <row r="600" spans="7:7" ht="30" customHeight="1">
      <c r="G600" s="9">
        <f>IF(AND(A600="",B600="",C600="",D600="",E600="",F600=""),"",IF(OR(A600="",COUNTIF(BajetTable[ID item],A600)&lt;&gt;1),"Semak ID item",IF(OR(NOT(ISNUMBER(B600)),NOT(ISNUMBER(C600))),"Isi tarikh / amaun","OK")))</f>
        <v/>
      </c>
    </row>
    <row r="601" spans="7:7" ht="30" customHeight="1">
      <c r="G601" s="9">
        <f>IF(AND(A601="",B601="",C601="",D601="",E601="",F601=""),"",IF(OR(A601="",COUNTIF(BajetTable[ID item],A601)&lt;&gt;1),"Semak ID item",IF(OR(NOT(ISNUMBER(B601)),NOT(ISNUMBER(C601))),"Isi tarikh / amaun","OK")))</f>
        <v/>
      </c>
    </row>
    <row r="602" spans="7:7" ht="30" customHeight="1">
      <c r="G602" s="9">
        <f>IF(AND(A602="",B602="",C602="",D602="",E602="",F602=""),"",IF(OR(A602="",COUNTIF(BajetTable[ID item],A602)&lt;&gt;1),"Semak ID item",IF(OR(NOT(ISNUMBER(B602)),NOT(ISNUMBER(C602))),"Isi tarikh / amaun","OK")))</f>
        <v/>
      </c>
    </row>
    <row r="603" spans="7:7" ht="30" customHeight="1">
      <c r="G603" s="9">
        <f>IF(AND(A603="",B603="",C603="",D603="",E603="",F603=""),"",IF(OR(A603="",COUNTIF(BajetTable[ID item],A603)&lt;&gt;1),"Semak ID item",IF(OR(NOT(ISNUMBER(B603)),NOT(ISNUMBER(C603))),"Isi tarikh / amaun","OK")))</f>
        <v/>
      </c>
    </row>
    <row r="604" spans="7:7" ht="30" customHeight="1">
      <c r="G604" s="9">
        <f>IF(AND(A604="",B604="",C604="",D604="",E604="",F604=""),"",IF(OR(A604="",COUNTIF(BajetTable[ID item],A604)&lt;&gt;1),"Semak ID item",IF(OR(NOT(ISNUMBER(B604)),NOT(ISNUMBER(C604))),"Isi tarikh / amaun","OK")))</f>
        <v/>
      </c>
    </row>
    <row r="605" spans="7:7" ht="30" customHeight="1">
      <c r="G605" s="9">
        <f>IF(AND(A605="",B605="",C605="",D605="",E605="",F605=""),"",IF(OR(A605="",COUNTIF(BajetTable[ID item],A605)&lt;&gt;1),"Semak ID item",IF(OR(NOT(ISNUMBER(B605)),NOT(ISNUMBER(C605))),"Isi tarikh / amaun","OK")))</f>
        <v/>
      </c>
    </row>
    <row r="606" spans="7:7" ht="30" customHeight="1">
      <c r="G606" s="9">
        <f>IF(AND(A606="",B606="",C606="",D606="",E606="",F606=""),"",IF(OR(A606="",COUNTIF(BajetTable[ID item],A606)&lt;&gt;1),"Semak ID item",IF(OR(NOT(ISNUMBER(B606)),NOT(ISNUMBER(C606))),"Isi tarikh / amaun","OK")))</f>
        <v/>
      </c>
    </row>
    <row r="607" spans="7:7" ht="30" customHeight="1">
      <c r="G607" s="9">
        <f>IF(AND(A607="",B607="",C607="",D607="",E607="",F607=""),"",IF(OR(A607="",COUNTIF(BajetTable[ID item],A607)&lt;&gt;1),"Semak ID item",IF(OR(NOT(ISNUMBER(B607)),NOT(ISNUMBER(C607))),"Isi tarikh / amaun","OK")))</f>
        <v/>
      </c>
    </row>
    <row r="608" spans="7:7" ht="30" customHeight="1">
      <c r="G608" s="9">
        <f>IF(AND(A608="",B608="",C608="",D608="",E608="",F608=""),"",IF(OR(A608="",COUNTIF(BajetTable[ID item],A608)&lt;&gt;1),"Semak ID item",IF(OR(NOT(ISNUMBER(B608)),NOT(ISNUMBER(C608))),"Isi tarikh / amaun","OK")))</f>
        <v/>
      </c>
    </row>
    <row r="609" spans="7:7" ht="30" customHeight="1">
      <c r="G609" s="9">
        <f>IF(AND(A609="",B609="",C609="",D609="",E609="",F609=""),"",IF(OR(A609="",COUNTIF(BajetTable[ID item],A609)&lt;&gt;1),"Semak ID item",IF(OR(NOT(ISNUMBER(B609)),NOT(ISNUMBER(C609))),"Isi tarikh / amaun","OK")))</f>
        <v/>
      </c>
    </row>
    <row r="610" spans="7:7" ht="30" customHeight="1">
      <c r="G610" s="9">
        <f>IF(AND(A610="",B610="",C610="",D610="",E610="",F610=""),"",IF(OR(A610="",COUNTIF(BajetTable[ID item],A610)&lt;&gt;1),"Semak ID item",IF(OR(NOT(ISNUMBER(B610)),NOT(ISNUMBER(C610))),"Isi tarikh / amaun","OK")))</f>
        <v/>
      </c>
    </row>
    <row r="611" spans="7:7" ht="30" customHeight="1">
      <c r="G611" s="9">
        <f>IF(AND(A611="",B611="",C611="",D611="",E611="",F611=""),"",IF(OR(A611="",COUNTIF(BajetTable[ID item],A611)&lt;&gt;1),"Semak ID item",IF(OR(NOT(ISNUMBER(B611)),NOT(ISNUMBER(C611))),"Isi tarikh / amaun","OK")))</f>
        <v/>
      </c>
    </row>
    <row r="612" spans="7:7" ht="30" customHeight="1">
      <c r="G612" s="9">
        <f>IF(AND(A612="",B612="",C612="",D612="",E612="",F612=""),"",IF(OR(A612="",COUNTIF(BajetTable[ID item],A612)&lt;&gt;1),"Semak ID item",IF(OR(NOT(ISNUMBER(B612)),NOT(ISNUMBER(C612))),"Isi tarikh / amaun","OK")))</f>
        <v/>
      </c>
    </row>
    <row r="613" spans="7:7" ht="30" customHeight="1">
      <c r="G613" s="9">
        <f>IF(AND(A613="",B613="",C613="",D613="",E613="",F613=""),"",IF(OR(A613="",COUNTIF(BajetTable[ID item],A613)&lt;&gt;1),"Semak ID item",IF(OR(NOT(ISNUMBER(B613)),NOT(ISNUMBER(C613))),"Isi tarikh / amaun","OK")))</f>
        <v/>
      </c>
    </row>
    <row r="614" spans="7:7" ht="30" customHeight="1">
      <c r="G614" s="9">
        <f>IF(AND(A614="",B614="",C614="",D614="",E614="",F614=""),"",IF(OR(A614="",COUNTIF(BajetTable[ID item],A614)&lt;&gt;1),"Semak ID item",IF(OR(NOT(ISNUMBER(B614)),NOT(ISNUMBER(C614))),"Isi tarikh / amaun","OK")))</f>
        <v/>
      </c>
    </row>
    <row r="615" spans="7:7" ht="30" customHeight="1">
      <c r="G615" s="9">
        <f>IF(AND(A615="",B615="",C615="",D615="",E615="",F615=""),"",IF(OR(A615="",COUNTIF(BajetTable[ID item],A615)&lt;&gt;1),"Semak ID item",IF(OR(NOT(ISNUMBER(B615)),NOT(ISNUMBER(C615))),"Isi tarikh / amaun","OK")))</f>
        <v/>
      </c>
    </row>
    <row r="616" spans="7:7" ht="30" customHeight="1">
      <c r="G616" s="9">
        <f>IF(AND(A616="",B616="",C616="",D616="",E616="",F616=""),"",IF(OR(A616="",COUNTIF(BajetTable[ID item],A616)&lt;&gt;1),"Semak ID item",IF(OR(NOT(ISNUMBER(B616)),NOT(ISNUMBER(C616))),"Isi tarikh / amaun","OK")))</f>
        <v/>
      </c>
    </row>
    <row r="617" spans="7:7" ht="30" customHeight="1">
      <c r="G617" s="9">
        <f>IF(AND(A617="",B617="",C617="",D617="",E617="",F617=""),"",IF(OR(A617="",COUNTIF(BajetTable[ID item],A617)&lt;&gt;1),"Semak ID item",IF(OR(NOT(ISNUMBER(B617)),NOT(ISNUMBER(C617))),"Isi tarikh / amaun","OK")))</f>
        <v/>
      </c>
    </row>
    <row r="618" spans="7:7" ht="30" customHeight="1">
      <c r="G618" s="9">
        <f>IF(AND(A618="",B618="",C618="",D618="",E618="",F618=""),"",IF(OR(A618="",COUNTIF(BajetTable[ID item],A618)&lt;&gt;1),"Semak ID item",IF(OR(NOT(ISNUMBER(B618)),NOT(ISNUMBER(C618))),"Isi tarikh / amaun","OK")))</f>
        <v/>
      </c>
    </row>
    <row r="619" spans="7:7" ht="30" customHeight="1">
      <c r="G619" s="9">
        <f>IF(AND(A619="",B619="",C619="",D619="",E619="",F619=""),"",IF(OR(A619="",COUNTIF(BajetTable[ID item],A619)&lt;&gt;1),"Semak ID item",IF(OR(NOT(ISNUMBER(B619)),NOT(ISNUMBER(C619))),"Isi tarikh / amaun","OK")))</f>
        <v/>
      </c>
    </row>
    <row r="620" spans="7:7" ht="30" customHeight="1">
      <c r="G620" s="9">
        <f>IF(AND(A620="",B620="",C620="",D620="",E620="",F620=""),"",IF(OR(A620="",COUNTIF(BajetTable[ID item],A620)&lt;&gt;1),"Semak ID item",IF(OR(NOT(ISNUMBER(B620)),NOT(ISNUMBER(C620))),"Isi tarikh / amaun","OK")))</f>
        <v/>
      </c>
    </row>
    <row r="621" spans="7:7" ht="30" customHeight="1">
      <c r="G621" s="9">
        <f>IF(AND(A621="",B621="",C621="",D621="",E621="",F621=""),"",IF(OR(A621="",COUNTIF(BajetTable[ID item],A621)&lt;&gt;1),"Semak ID item",IF(OR(NOT(ISNUMBER(B621)),NOT(ISNUMBER(C621))),"Isi tarikh / amaun","OK")))</f>
        <v/>
      </c>
    </row>
    <row r="622" spans="7:7" ht="30" customHeight="1">
      <c r="G622" s="9">
        <f>IF(AND(A622="",B622="",C622="",D622="",E622="",F622=""),"",IF(OR(A622="",COUNTIF(BajetTable[ID item],A622)&lt;&gt;1),"Semak ID item",IF(OR(NOT(ISNUMBER(B622)),NOT(ISNUMBER(C622))),"Isi tarikh / amaun","OK")))</f>
        <v/>
      </c>
    </row>
    <row r="623" spans="7:7" ht="30" customHeight="1">
      <c r="G623" s="9">
        <f>IF(AND(A623="",B623="",C623="",D623="",E623="",F623=""),"",IF(OR(A623="",COUNTIF(BajetTable[ID item],A623)&lt;&gt;1),"Semak ID item",IF(OR(NOT(ISNUMBER(B623)),NOT(ISNUMBER(C623))),"Isi tarikh / amaun","OK")))</f>
        <v/>
      </c>
    </row>
    <row r="624" spans="7:7" ht="30" customHeight="1">
      <c r="G624" s="9">
        <f>IF(AND(A624="",B624="",C624="",D624="",E624="",F624=""),"",IF(OR(A624="",COUNTIF(BajetTable[ID item],A624)&lt;&gt;1),"Semak ID item",IF(OR(NOT(ISNUMBER(B624)),NOT(ISNUMBER(C624))),"Isi tarikh / amaun","OK")))</f>
        <v/>
      </c>
    </row>
    <row r="625" spans="7:7" ht="30" customHeight="1">
      <c r="G625" s="9">
        <f>IF(AND(A625="",B625="",C625="",D625="",E625="",F625=""),"",IF(OR(A625="",COUNTIF(BajetTable[ID item],A625)&lt;&gt;1),"Semak ID item",IF(OR(NOT(ISNUMBER(B625)),NOT(ISNUMBER(C625))),"Isi tarikh / amaun","OK")))</f>
        <v/>
      </c>
    </row>
    <row r="626" spans="7:7" ht="30" customHeight="1">
      <c r="G626" s="9">
        <f>IF(AND(A626="",B626="",C626="",D626="",E626="",F626=""),"",IF(OR(A626="",COUNTIF(BajetTable[ID item],A626)&lt;&gt;1),"Semak ID item",IF(OR(NOT(ISNUMBER(B626)),NOT(ISNUMBER(C626))),"Isi tarikh / amaun","OK")))</f>
        <v/>
      </c>
    </row>
    <row r="627" spans="7:7" ht="30" customHeight="1">
      <c r="G627" s="9">
        <f>IF(AND(A627="",B627="",C627="",D627="",E627="",F627=""),"",IF(OR(A627="",COUNTIF(BajetTable[ID item],A627)&lt;&gt;1),"Semak ID item",IF(OR(NOT(ISNUMBER(B627)),NOT(ISNUMBER(C627))),"Isi tarikh / amaun","OK")))</f>
        <v/>
      </c>
    </row>
    <row r="628" spans="7:7" ht="30" customHeight="1">
      <c r="G628" s="9">
        <f>IF(AND(A628="",B628="",C628="",D628="",E628="",F628=""),"",IF(OR(A628="",COUNTIF(BajetTable[ID item],A628)&lt;&gt;1),"Semak ID item",IF(OR(NOT(ISNUMBER(B628)),NOT(ISNUMBER(C628))),"Isi tarikh / amaun","OK")))</f>
        <v/>
      </c>
    </row>
    <row r="629" spans="7:7" ht="30" customHeight="1">
      <c r="G629" s="9">
        <f>IF(AND(A629="",B629="",C629="",D629="",E629="",F629=""),"",IF(OR(A629="",COUNTIF(BajetTable[ID item],A629)&lt;&gt;1),"Semak ID item",IF(OR(NOT(ISNUMBER(B629)),NOT(ISNUMBER(C629))),"Isi tarikh / amaun","OK")))</f>
        <v/>
      </c>
    </row>
    <row r="630" spans="7:7" ht="30" customHeight="1">
      <c r="G630" s="9">
        <f>IF(AND(A630="",B630="",C630="",D630="",E630="",F630=""),"",IF(OR(A630="",COUNTIF(BajetTable[ID item],A630)&lt;&gt;1),"Semak ID item",IF(OR(NOT(ISNUMBER(B630)),NOT(ISNUMBER(C630))),"Isi tarikh / amaun","OK")))</f>
        <v/>
      </c>
    </row>
    <row r="631" spans="7:7" ht="30" customHeight="1">
      <c r="G631" s="9">
        <f>IF(AND(A631="",B631="",C631="",D631="",E631="",F631=""),"",IF(OR(A631="",COUNTIF(BajetTable[ID item],A631)&lt;&gt;1),"Semak ID item",IF(OR(NOT(ISNUMBER(B631)),NOT(ISNUMBER(C631))),"Isi tarikh / amaun","OK")))</f>
        <v/>
      </c>
    </row>
    <row r="632" spans="7:7" ht="30" customHeight="1">
      <c r="G632" s="9">
        <f>IF(AND(A632="",B632="",C632="",D632="",E632="",F632=""),"",IF(OR(A632="",COUNTIF(BajetTable[ID item],A632)&lt;&gt;1),"Semak ID item",IF(OR(NOT(ISNUMBER(B632)),NOT(ISNUMBER(C632))),"Isi tarikh / amaun","OK")))</f>
        <v/>
      </c>
    </row>
    <row r="633" spans="7:7" ht="30" customHeight="1">
      <c r="G633" s="9">
        <f>IF(AND(A633="",B633="",C633="",D633="",E633="",F633=""),"",IF(OR(A633="",COUNTIF(BajetTable[ID item],A633)&lt;&gt;1),"Semak ID item",IF(OR(NOT(ISNUMBER(B633)),NOT(ISNUMBER(C633))),"Isi tarikh / amaun","OK")))</f>
        <v/>
      </c>
    </row>
    <row r="634" spans="7:7" ht="30" customHeight="1">
      <c r="G634" s="9">
        <f>IF(AND(A634="",B634="",C634="",D634="",E634="",F634=""),"",IF(OR(A634="",COUNTIF(BajetTable[ID item],A634)&lt;&gt;1),"Semak ID item",IF(OR(NOT(ISNUMBER(B634)),NOT(ISNUMBER(C634))),"Isi tarikh / amaun","OK")))</f>
        <v/>
      </c>
    </row>
    <row r="635" spans="7:7" ht="30" customHeight="1">
      <c r="G635" s="9">
        <f>IF(AND(A635="",B635="",C635="",D635="",E635="",F635=""),"",IF(OR(A635="",COUNTIF(BajetTable[ID item],A635)&lt;&gt;1),"Semak ID item",IF(OR(NOT(ISNUMBER(B635)),NOT(ISNUMBER(C635))),"Isi tarikh / amaun","OK")))</f>
        <v/>
      </c>
    </row>
    <row r="636" spans="7:7" ht="30" customHeight="1">
      <c r="G636" s="9">
        <f>IF(AND(A636="",B636="",C636="",D636="",E636="",F636=""),"",IF(OR(A636="",COUNTIF(BajetTable[ID item],A636)&lt;&gt;1),"Semak ID item",IF(OR(NOT(ISNUMBER(B636)),NOT(ISNUMBER(C636))),"Isi tarikh / amaun","OK")))</f>
        <v/>
      </c>
    </row>
    <row r="637" spans="7:7" ht="30" customHeight="1">
      <c r="G637" s="9">
        <f>IF(AND(A637="",B637="",C637="",D637="",E637="",F637=""),"",IF(OR(A637="",COUNTIF(BajetTable[ID item],A637)&lt;&gt;1),"Semak ID item",IF(OR(NOT(ISNUMBER(B637)),NOT(ISNUMBER(C637))),"Isi tarikh / amaun","OK")))</f>
        <v/>
      </c>
    </row>
    <row r="638" spans="7:7" ht="30" customHeight="1">
      <c r="G638" s="9">
        <f>IF(AND(A638="",B638="",C638="",D638="",E638="",F638=""),"",IF(OR(A638="",COUNTIF(BajetTable[ID item],A638)&lt;&gt;1),"Semak ID item",IF(OR(NOT(ISNUMBER(B638)),NOT(ISNUMBER(C638))),"Isi tarikh / amaun","OK")))</f>
        <v/>
      </c>
    </row>
    <row r="639" spans="7:7" ht="30" customHeight="1">
      <c r="G639" s="9">
        <f>IF(AND(A639="",B639="",C639="",D639="",E639="",F639=""),"",IF(OR(A639="",COUNTIF(BajetTable[ID item],A639)&lt;&gt;1),"Semak ID item",IF(OR(NOT(ISNUMBER(B639)),NOT(ISNUMBER(C639))),"Isi tarikh / amaun","OK")))</f>
        <v/>
      </c>
    </row>
    <row r="640" spans="7:7" ht="30" customHeight="1">
      <c r="G640" s="9">
        <f>IF(AND(A640="",B640="",C640="",D640="",E640="",F640=""),"",IF(OR(A640="",COUNTIF(BajetTable[ID item],A640)&lt;&gt;1),"Semak ID item",IF(OR(NOT(ISNUMBER(B640)),NOT(ISNUMBER(C640))),"Isi tarikh / amaun","OK")))</f>
        <v/>
      </c>
    </row>
    <row r="641" spans="7:7" ht="30" customHeight="1">
      <c r="G641" s="9">
        <f>IF(AND(A641="",B641="",C641="",D641="",E641="",F641=""),"",IF(OR(A641="",COUNTIF(BajetTable[ID item],A641)&lt;&gt;1),"Semak ID item",IF(OR(NOT(ISNUMBER(B641)),NOT(ISNUMBER(C641))),"Isi tarikh / amaun","OK")))</f>
        <v/>
      </c>
    </row>
    <row r="642" spans="7:7" ht="30" customHeight="1">
      <c r="G642" s="9">
        <f>IF(AND(A642="",B642="",C642="",D642="",E642="",F642=""),"",IF(OR(A642="",COUNTIF(BajetTable[ID item],A642)&lt;&gt;1),"Semak ID item",IF(OR(NOT(ISNUMBER(B642)),NOT(ISNUMBER(C642))),"Isi tarikh / amaun","OK")))</f>
        <v/>
      </c>
    </row>
    <row r="643" spans="7:7" ht="30" customHeight="1">
      <c r="G643" s="9">
        <f>IF(AND(A643="",B643="",C643="",D643="",E643="",F643=""),"",IF(OR(A643="",COUNTIF(BajetTable[ID item],A643)&lt;&gt;1),"Semak ID item",IF(OR(NOT(ISNUMBER(B643)),NOT(ISNUMBER(C643))),"Isi tarikh / amaun","OK")))</f>
        <v/>
      </c>
    </row>
    <row r="644" spans="7:7" ht="30" customHeight="1">
      <c r="G644" s="9">
        <f>IF(AND(A644="",B644="",C644="",D644="",E644="",F644=""),"",IF(OR(A644="",COUNTIF(BajetTable[ID item],A644)&lt;&gt;1),"Semak ID item",IF(OR(NOT(ISNUMBER(B644)),NOT(ISNUMBER(C644))),"Isi tarikh / amaun","OK")))</f>
        <v/>
      </c>
    </row>
    <row r="645" spans="7:7" ht="30" customHeight="1">
      <c r="G645" s="9">
        <f>IF(AND(A645="",B645="",C645="",D645="",E645="",F645=""),"",IF(OR(A645="",COUNTIF(BajetTable[ID item],A645)&lt;&gt;1),"Semak ID item",IF(OR(NOT(ISNUMBER(B645)),NOT(ISNUMBER(C645))),"Isi tarikh / amaun","OK")))</f>
        <v/>
      </c>
    </row>
    <row r="646" spans="7:7" ht="30" customHeight="1">
      <c r="G646" s="9">
        <f>IF(AND(A646="",B646="",C646="",D646="",E646="",F646=""),"",IF(OR(A646="",COUNTIF(BajetTable[ID item],A646)&lt;&gt;1),"Semak ID item",IF(OR(NOT(ISNUMBER(B646)),NOT(ISNUMBER(C646))),"Isi tarikh / amaun","OK")))</f>
        <v/>
      </c>
    </row>
    <row r="647" spans="7:7" ht="30" customHeight="1">
      <c r="G647" s="9">
        <f>IF(AND(A647="",B647="",C647="",D647="",E647="",F647=""),"",IF(OR(A647="",COUNTIF(BajetTable[ID item],A647)&lt;&gt;1),"Semak ID item",IF(OR(NOT(ISNUMBER(B647)),NOT(ISNUMBER(C647))),"Isi tarikh / amaun","OK")))</f>
        <v/>
      </c>
    </row>
    <row r="648" spans="7:7" ht="30" customHeight="1">
      <c r="G648" s="9">
        <f>IF(AND(A648="",B648="",C648="",D648="",E648="",F648=""),"",IF(OR(A648="",COUNTIF(BajetTable[ID item],A648)&lt;&gt;1),"Semak ID item",IF(OR(NOT(ISNUMBER(B648)),NOT(ISNUMBER(C648))),"Isi tarikh / amaun","OK")))</f>
        <v/>
      </c>
    </row>
    <row r="649" spans="7:7" ht="30" customHeight="1">
      <c r="G649" s="9">
        <f>IF(AND(A649="",B649="",C649="",D649="",E649="",F649=""),"",IF(OR(A649="",COUNTIF(BajetTable[ID item],A649)&lt;&gt;1),"Semak ID item",IF(OR(NOT(ISNUMBER(B649)),NOT(ISNUMBER(C649))),"Isi tarikh / amaun","OK")))</f>
        <v/>
      </c>
    </row>
    <row r="650" spans="7:7" ht="30" customHeight="1">
      <c r="G650" s="9">
        <f>IF(AND(A650="",B650="",C650="",D650="",E650="",F650=""),"",IF(OR(A650="",COUNTIF(BajetTable[ID item],A650)&lt;&gt;1),"Semak ID item",IF(OR(NOT(ISNUMBER(B650)),NOT(ISNUMBER(C650))),"Isi tarikh / amaun","OK")))</f>
        <v/>
      </c>
    </row>
    <row r="651" spans="7:7" ht="30" customHeight="1">
      <c r="G651" s="9">
        <f>IF(AND(A651="",B651="",C651="",D651="",E651="",F651=""),"",IF(OR(A651="",COUNTIF(BajetTable[ID item],A651)&lt;&gt;1),"Semak ID item",IF(OR(NOT(ISNUMBER(B651)),NOT(ISNUMBER(C651))),"Isi tarikh / amaun","OK")))</f>
        <v/>
      </c>
    </row>
    <row r="652" spans="7:7" ht="30" customHeight="1">
      <c r="G652" s="9">
        <f>IF(AND(A652="",B652="",C652="",D652="",E652="",F652=""),"",IF(OR(A652="",COUNTIF(BajetTable[ID item],A652)&lt;&gt;1),"Semak ID item",IF(OR(NOT(ISNUMBER(B652)),NOT(ISNUMBER(C652))),"Isi tarikh / amaun","OK")))</f>
        <v/>
      </c>
    </row>
    <row r="653" spans="7:7" ht="30" customHeight="1">
      <c r="G653" s="9">
        <f>IF(AND(A653="",B653="",C653="",D653="",E653="",F653=""),"",IF(OR(A653="",COUNTIF(BajetTable[ID item],A653)&lt;&gt;1),"Semak ID item",IF(OR(NOT(ISNUMBER(B653)),NOT(ISNUMBER(C653))),"Isi tarikh / amaun","OK")))</f>
        <v/>
      </c>
    </row>
    <row r="654" spans="7:7" ht="30" customHeight="1">
      <c r="G654" s="9">
        <f>IF(AND(A654="",B654="",C654="",D654="",E654="",F654=""),"",IF(OR(A654="",COUNTIF(BajetTable[ID item],A654)&lt;&gt;1),"Semak ID item",IF(OR(NOT(ISNUMBER(B654)),NOT(ISNUMBER(C654))),"Isi tarikh / amaun","OK")))</f>
        <v/>
      </c>
    </row>
    <row r="655" spans="7:7" ht="30" customHeight="1">
      <c r="G655" s="9">
        <f>IF(AND(A655="",B655="",C655="",D655="",E655="",F655=""),"",IF(OR(A655="",COUNTIF(BajetTable[ID item],A655)&lt;&gt;1),"Semak ID item",IF(OR(NOT(ISNUMBER(B655)),NOT(ISNUMBER(C655))),"Isi tarikh / amaun","OK")))</f>
        <v/>
      </c>
    </row>
    <row r="656" spans="7:7" ht="30" customHeight="1">
      <c r="G656" s="9">
        <f>IF(AND(A656="",B656="",C656="",D656="",E656="",F656=""),"",IF(OR(A656="",COUNTIF(BajetTable[ID item],A656)&lt;&gt;1),"Semak ID item",IF(OR(NOT(ISNUMBER(B656)),NOT(ISNUMBER(C656))),"Isi tarikh / amaun","OK")))</f>
        <v/>
      </c>
    </row>
    <row r="657" spans="7:7" ht="30" customHeight="1">
      <c r="G657" s="9">
        <f>IF(AND(A657="",B657="",C657="",D657="",E657="",F657=""),"",IF(OR(A657="",COUNTIF(BajetTable[ID item],A657)&lt;&gt;1),"Semak ID item",IF(OR(NOT(ISNUMBER(B657)),NOT(ISNUMBER(C657))),"Isi tarikh / amaun","OK")))</f>
        <v/>
      </c>
    </row>
    <row r="658" spans="7:7" ht="30" customHeight="1">
      <c r="G658" s="9">
        <f>IF(AND(A658="",B658="",C658="",D658="",E658="",F658=""),"",IF(OR(A658="",COUNTIF(BajetTable[ID item],A658)&lt;&gt;1),"Semak ID item",IF(OR(NOT(ISNUMBER(B658)),NOT(ISNUMBER(C658))),"Isi tarikh / amaun","OK")))</f>
        <v/>
      </c>
    </row>
    <row r="659" spans="7:7" ht="30" customHeight="1">
      <c r="G659" s="9">
        <f>IF(AND(A659="",B659="",C659="",D659="",E659="",F659=""),"",IF(OR(A659="",COUNTIF(BajetTable[ID item],A659)&lt;&gt;1),"Semak ID item",IF(OR(NOT(ISNUMBER(B659)),NOT(ISNUMBER(C659))),"Isi tarikh / amaun","OK")))</f>
        <v/>
      </c>
    </row>
    <row r="660" spans="7:7" ht="30" customHeight="1">
      <c r="G660" s="9">
        <f>IF(AND(A660="",B660="",C660="",D660="",E660="",F660=""),"",IF(OR(A660="",COUNTIF(BajetTable[ID item],A660)&lt;&gt;1),"Semak ID item",IF(OR(NOT(ISNUMBER(B660)),NOT(ISNUMBER(C660))),"Isi tarikh / amaun","OK")))</f>
        <v/>
      </c>
    </row>
    <row r="661" spans="7:7" ht="30" customHeight="1">
      <c r="G661" s="9">
        <f>IF(AND(A661="",B661="",C661="",D661="",E661="",F661=""),"",IF(OR(A661="",COUNTIF(BajetTable[ID item],A661)&lt;&gt;1),"Semak ID item",IF(OR(NOT(ISNUMBER(B661)),NOT(ISNUMBER(C661))),"Isi tarikh / amaun","OK")))</f>
        <v/>
      </c>
    </row>
    <row r="662" spans="7:7" ht="30" customHeight="1">
      <c r="G662" s="9">
        <f>IF(AND(A662="",B662="",C662="",D662="",E662="",F662=""),"",IF(OR(A662="",COUNTIF(BajetTable[ID item],A662)&lt;&gt;1),"Semak ID item",IF(OR(NOT(ISNUMBER(B662)),NOT(ISNUMBER(C662))),"Isi tarikh / amaun","OK")))</f>
        <v/>
      </c>
    </row>
    <row r="663" spans="7:7" ht="30" customHeight="1">
      <c r="G663" s="9">
        <f>IF(AND(A663="",B663="",C663="",D663="",E663="",F663=""),"",IF(OR(A663="",COUNTIF(BajetTable[ID item],A663)&lt;&gt;1),"Semak ID item",IF(OR(NOT(ISNUMBER(B663)),NOT(ISNUMBER(C663))),"Isi tarikh / amaun","OK")))</f>
        <v/>
      </c>
    </row>
    <row r="664" spans="7:7" ht="30" customHeight="1">
      <c r="G664" s="9">
        <f>IF(AND(A664="",B664="",C664="",D664="",E664="",F664=""),"",IF(OR(A664="",COUNTIF(BajetTable[ID item],A664)&lt;&gt;1),"Semak ID item",IF(OR(NOT(ISNUMBER(B664)),NOT(ISNUMBER(C664))),"Isi tarikh / amaun","OK")))</f>
        <v/>
      </c>
    </row>
    <row r="665" spans="7:7" ht="30" customHeight="1">
      <c r="G665" s="9">
        <f>IF(AND(A665="",B665="",C665="",D665="",E665="",F665=""),"",IF(OR(A665="",COUNTIF(BajetTable[ID item],A665)&lt;&gt;1),"Semak ID item",IF(OR(NOT(ISNUMBER(B665)),NOT(ISNUMBER(C665))),"Isi tarikh / amaun","OK")))</f>
        <v/>
      </c>
    </row>
    <row r="666" spans="7:7" ht="30" customHeight="1">
      <c r="G666" s="9">
        <f>IF(AND(A666="",B666="",C666="",D666="",E666="",F666=""),"",IF(OR(A666="",COUNTIF(BajetTable[ID item],A666)&lt;&gt;1),"Semak ID item",IF(OR(NOT(ISNUMBER(B666)),NOT(ISNUMBER(C666))),"Isi tarikh / amaun","OK")))</f>
        <v/>
      </c>
    </row>
    <row r="667" spans="7:7" ht="30" customHeight="1">
      <c r="G667" s="9">
        <f>IF(AND(A667="",B667="",C667="",D667="",E667="",F667=""),"",IF(OR(A667="",COUNTIF(BajetTable[ID item],A667)&lt;&gt;1),"Semak ID item",IF(OR(NOT(ISNUMBER(B667)),NOT(ISNUMBER(C667))),"Isi tarikh / amaun","OK")))</f>
        <v/>
      </c>
    </row>
    <row r="668" spans="7:7" ht="30" customHeight="1">
      <c r="G668" s="9">
        <f>IF(AND(A668="",B668="",C668="",D668="",E668="",F668=""),"",IF(OR(A668="",COUNTIF(BajetTable[ID item],A668)&lt;&gt;1),"Semak ID item",IF(OR(NOT(ISNUMBER(B668)),NOT(ISNUMBER(C668))),"Isi tarikh / amaun","OK")))</f>
        <v/>
      </c>
    </row>
    <row r="669" spans="7:7" ht="30" customHeight="1">
      <c r="G669" s="9">
        <f>IF(AND(A669="",B669="",C669="",D669="",E669="",F669=""),"",IF(OR(A669="",COUNTIF(BajetTable[ID item],A669)&lt;&gt;1),"Semak ID item",IF(OR(NOT(ISNUMBER(B669)),NOT(ISNUMBER(C669))),"Isi tarikh / amaun","OK")))</f>
        <v/>
      </c>
    </row>
    <row r="670" spans="7:7" ht="30" customHeight="1">
      <c r="G670" s="9">
        <f>IF(AND(A670="",B670="",C670="",D670="",E670="",F670=""),"",IF(OR(A670="",COUNTIF(BajetTable[ID item],A670)&lt;&gt;1),"Semak ID item",IF(OR(NOT(ISNUMBER(B670)),NOT(ISNUMBER(C670))),"Isi tarikh / amaun","OK")))</f>
        <v/>
      </c>
    </row>
    <row r="671" spans="7:7" ht="30" customHeight="1">
      <c r="G671" s="9">
        <f>IF(AND(A671="",B671="",C671="",D671="",E671="",F671=""),"",IF(OR(A671="",COUNTIF(BajetTable[ID item],A671)&lt;&gt;1),"Semak ID item",IF(OR(NOT(ISNUMBER(B671)),NOT(ISNUMBER(C671))),"Isi tarikh / amaun","OK")))</f>
        <v/>
      </c>
    </row>
    <row r="672" spans="7:7" ht="30" customHeight="1">
      <c r="G672" s="9">
        <f>IF(AND(A672="",B672="",C672="",D672="",E672="",F672=""),"",IF(OR(A672="",COUNTIF(BajetTable[ID item],A672)&lt;&gt;1),"Semak ID item",IF(OR(NOT(ISNUMBER(B672)),NOT(ISNUMBER(C672))),"Isi tarikh / amaun","OK")))</f>
        <v/>
      </c>
    </row>
    <row r="673" spans="7:7" ht="30" customHeight="1">
      <c r="G673" s="9">
        <f>IF(AND(A673="",B673="",C673="",D673="",E673="",F673=""),"",IF(OR(A673="",COUNTIF(BajetTable[ID item],A673)&lt;&gt;1),"Semak ID item",IF(OR(NOT(ISNUMBER(B673)),NOT(ISNUMBER(C673))),"Isi tarikh / amaun","OK")))</f>
        <v/>
      </c>
    </row>
    <row r="674" spans="7:7" ht="30" customHeight="1">
      <c r="G674" s="9">
        <f>IF(AND(A674="",B674="",C674="",D674="",E674="",F674=""),"",IF(OR(A674="",COUNTIF(BajetTable[ID item],A674)&lt;&gt;1),"Semak ID item",IF(OR(NOT(ISNUMBER(B674)),NOT(ISNUMBER(C674))),"Isi tarikh / amaun","OK")))</f>
        <v/>
      </c>
    </row>
    <row r="675" spans="7:7" ht="30" customHeight="1">
      <c r="G675" s="9">
        <f>IF(AND(A675="",B675="",C675="",D675="",E675="",F675=""),"",IF(OR(A675="",COUNTIF(BajetTable[ID item],A675)&lt;&gt;1),"Semak ID item",IF(OR(NOT(ISNUMBER(B675)),NOT(ISNUMBER(C675))),"Isi tarikh / amaun","OK")))</f>
        <v/>
      </c>
    </row>
    <row r="676" spans="7:7" ht="30" customHeight="1">
      <c r="G676" s="9">
        <f>IF(AND(A676="",B676="",C676="",D676="",E676="",F676=""),"",IF(OR(A676="",COUNTIF(BajetTable[ID item],A676)&lt;&gt;1),"Semak ID item",IF(OR(NOT(ISNUMBER(B676)),NOT(ISNUMBER(C676))),"Isi tarikh / amaun","OK")))</f>
        <v/>
      </c>
    </row>
    <row r="677" spans="7:7" ht="30" customHeight="1">
      <c r="G677" s="9">
        <f>IF(AND(A677="",B677="",C677="",D677="",E677="",F677=""),"",IF(OR(A677="",COUNTIF(BajetTable[ID item],A677)&lt;&gt;1),"Semak ID item",IF(OR(NOT(ISNUMBER(B677)),NOT(ISNUMBER(C677))),"Isi tarikh / amaun","OK")))</f>
        <v/>
      </c>
    </row>
    <row r="678" spans="7:7" ht="30" customHeight="1">
      <c r="G678" s="9">
        <f>IF(AND(A678="",B678="",C678="",D678="",E678="",F678=""),"",IF(OR(A678="",COUNTIF(BajetTable[ID item],A678)&lt;&gt;1),"Semak ID item",IF(OR(NOT(ISNUMBER(B678)),NOT(ISNUMBER(C678))),"Isi tarikh / amaun","OK")))</f>
        <v/>
      </c>
    </row>
    <row r="679" spans="7:7" ht="30" customHeight="1">
      <c r="G679" s="9">
        <f>IF(AND(A679="",B679="",C679="",D679="",E679="",F679=""),"",IF(OR(A679="",COUNTIF(BajetTable[ID item],A679)&lt;&gt;1),"Semak ID item",IF(OR(NOT(ISNUMBER(B679)),NOT(ISNUMBER(C679))),"Isi tarikh / amaun","OK")))</f>
        <v/>
      </c>
    </row>
    <row r="680" spans="7:7" ht="30" customHeight="1">
      <c r="G680" s="9">
        <f>IF(AND(A680="",B680="",C680="",D680="",E680="",F680=""),"",IF(OR(A680="",COUNTIF(BajetTable[ID item],A680)&lt;&gt;1),"Semak ID item",IF(OR(NOT(ISNUMBER(B680)),NOT(ISNUMBER(C680))),"Isi tarikh / amaun","OK")))</f>
        <v/>
      </c>
    </row>
    <row r="681" spans="7:7" ht="30" customHeight="1">
      <c r="G681" s="9">
        <f>IF(AND(A681="",B681="",C681="",D681="",E681="",F681=""),"",IF(OR(A681="",COUNTIF(BajetTable[ID item],A681)&lt;&gt;1),"Semak ID item",IF(OR(NOT(ISNUMBER(B681)),NOT(ISNUMBER(C681))),"Isi tarikh / amaun","OK")))</f>
        <v/>
      </c>
    </row>
    <row r="682" spans="7:7" ht="30" customHeight="1">
      <c r="G682" s="9">
        <f>IF(AND(A682="",B682="",C682="",D682="",E682="",F682=""),"",IF(OR(A682="",COUNTIF(BajetTable[ID item],A682)&lt;&gt;1),"Semak ID item",IF(OR(NOT(ISNUMBER(B682)),NOT(ISNUMBER(C682))),"Isi tarikh / amaun","OK")))</f>
        <v/>
      </c>
    </row>
    <row r="683" spans="7:7" ht="30" customHeight="1">
      <c r="G683" s="9">
        <f>IF(AND(A683="",B683="",C683="",D683="",E683="",F683=""),"",IF(OR(A683="",COUNTIF(BajetTable[ID item],A683)&lt;&gt;1),"Semak ID item",IF(OR(NOT(ISNUMBER(B683)),NOT(ISNUMBER(C683))),"Isi tarikh / amaun","OK")))</f>
        <v/>
      </c>
    </row>
    <row r="684" spans="7:7" ht="30" customHeight="1">
      <c r="G684" s="9">
        <f>IF(AND(A684="",B684="",C684="",D684="",E684="",F684=""),"",IF(OR(A684="",COUNTIF(BajetTable[ID item],A684)&lt;&gt;1),"Semak ID item",IF(OR(NOT(ISNUMBER(B684)),NOT(ISNUMBER(C684))),"Isi tarikh / amaun","OK")))</f>
        <v/>
      </c>
    </row>
    <row r="685" spans="7:7" ht="30" customHeight="1">
      <c r="G685" s="9">
        <f>IF(AND(A685="",B685="",C685="",D685="",E685="",F685=""),"",IF(OR(A685="",COUNTIF(BajetTable[ID item],A685)&lt;&gt;1),"Semak ID item",IF(OR(NOT(ISNUMBER(B685)),NOT(ISNUMBER(C685))),"Isi tarikh / amaun","OK")))</f>
        <v/>
      </c>
    </row>
    <row r="686" spans="7:7" ht="30" customHeight="1">
      <c r="G686" s="9">
        <f>IF(AND(A686="",B686="",C686="",D686="",E686="",F686=""),"",IF(OR(A686="",COUNTIF(BajetTable[ID item],A686)&lt;&gt;1),"Semak ID item",IF(OR(NOT(ISNUMBER(B686)),NOT(ISNUMBER(C686))),"Isi tarikh / amaun","OK")))</f>
        <v/>
      </c>
    </row>
    <row r="687" spans="7:7" ht="30" customHeight="1">
      <c r="G687" s="9">
        <f>IF(AND(A687="",B687="",C687="",D687="",E687="",F687=""),"",IF(OR(A687="",COUNTIF(BajetTable[ID item],A687)&lt;&gt;1),"Semak ID item",IF(OR(NOT(ISNUMBER(B687)),NOT(ISNUMBER(C687))),"Isi tarikh / amaun","OK")))</f>
        <v/>
      </c>
    </row>
    <row r="688" spans="7:7" ht="30" customHeight="1">
      <c r="G688" s="9">
        <f>IF(AND(A688="",B688="",C688="",D688="",E688="",F688=""),"",IF(OR(A688="",COUNTIF(BajetTable[ID item],A688)&lt;&gt;1),"Semak ID item",IF(OR(NOT(ISNUMBER(B688)),NOT(ISNUMBER(C688))),"Isi tarikh / amaun","OK")))</f>
        <v/>
      </c>
    </row>
    <row r="689" spans="7:7" ht="30" customHeight="1">
      <c r="G689" s="9">
        <f>IF(AND(A689="",B689="",C689="",D689="",E689="",F689=""),"",IF(OR(A689="",COUNTIF(BajetTable[ID item],A689)&lt;&gt;1),"Semak ID item",IF(OR(NOT(ISNUMBER(B689)),NOT(ISNUMBER(C689))),"Isi tarikh / amaun","OK")))</f>
        <v/>
      </c>
    </row>
    <row r="690" spans="7:7" ht="30" customHeight="1">
      <c r="G690" s="9">
        <f>IF(AND(A690="",B690="",C690="",D690="",E690="",F690=""),"",IF(OR(A690="",COUNTIF(BajetTable[ID item],A690)&lt;&gt;1),"Semak ID item",IF(OR(NOT(ISNUMBER(B690)),NOT(ISNUMBER(C690))),"Isi tarikh / amaun","OK")))</f>
        <v/>
      </c>
    </row>
    <row r="691" spans="7:7" ht="30" customHeight="1">
      <c r="G691" s="9">
        <f>IF(AND(A691="",B691="",C691="",D691="",E691="",F691=""),"",IF(OR(A691="",COUNTIF(BajetTable[ID item],A691)&lt;&gt;1),"Semak ID item",IF(OR(NOT(ISNUMBER(B691)),NOT(ISNUMBER(C691))),"Isi tarikh / amaun","OK")))</f>
        <v/>
      </c>
    </row>
    <row r="692" spans="7:7" ht="30" customHeight="1">
      <c r="G692" s="9">
        <f>IF(AND(A692="",B692="",C692="",D692="",E692="",F692=""),"",IF(OR(A692="",COUNTIF(BajetTable[ID item],A692)&lt;&gt;1),"Semak ID item",IF(OR(NOT(ISNUMBER(B692)),NOT(ISNUMBER(C692))),"Isi tarikh / amaun","OK")))</f>
        <v/>
      </c>
    </row>
    <row r="693" spans="7:7" ht="30" customHeight="1">
      <c r="G693" s="9">
        <f>IF(AND(A693="",B693="",C693="",D693="",E693="",F693=""),"",IF(OR(A693="",COUNTIF(BajetTable[ID item],A693)&lt;&gt;1),"Semak ID item",IF(OR(NOT(ISNUMBER(B693)),NOT(ISNUMBER(C693))),"Isi tarikh / amaun","OK")))</f>
        <v/>
      </c>
    </row>
    <row r="694" spans="7:7" ht="30" customHeight="1">
      <c r="G694" s="9">
        <f>IF(AND(A694="",B694="",C694="",D694="",E694="",F694=""),"",IF(OR(A694="",COUNTIF(BajetTable[ID item],A694)&lt;&gt;1),"Semak ID item",IF(OR(NOT(ISNUMBER(B694)),NOT(ISNUMBER(C694))),"Isi tarikh / amaun","OK")))</f>
        <v/>
      </c>
    </row>
    <row r="695" spans="7:7" ht="30" customHeight="1">
      <c r="G695" s="9">
        <f>IF(AND(A695="",B695="",C695="",D695="",E695="",F695=""),"",IF(OR(A695="",COUNTIF(BajetTable[ID item],A695)&lt;&gt;1),"Semak ID item",IF(OR(NOT(ISNUMBER(B695)),NOT(ISNUMBER(C695))),"Isi tarikh / amaun","OK")))</f>
        <v/>
      </c>
    </row>
    <row r="696" spans="7:7" ht="30" customHeight="1">
      <c r="G696" s="9">
        <f>IF(AND(A696="",B696="",C696="",D696="",E696="",F696=""),"",IF(OR(A696="",COUNTIF(BajetTable[ID item],A696)&lt;&gt;1),"Semak ID item",IF(OR(NOT(ISNUMBER(B696)),NOT(ISNUMBER(C696))),"Isi tarikh / amaun","OK")))</f>
        <v/>
      </c>
    </row>
    <row r="697" spans="7:7" ht="30" customHeight="1">
      <c r="G697" s="9">
        <f>IF(AND(A697="",B697="",C697="",D697="",E697="",F697=""),"",IF(OR(A697="",COUNTIF(BajetTable[ID item],A697)&lt;&gt;1),"Semak ID item",IF(OR(NOT(ISNUMBER(B697)),NOT(ISNUMBER(C697))),"Isi tarikh / amaun","OK")))</f>
        <v/>
      </c>
    </row>
    <row r="698" spans="7:7" ht="30" customHeight="1">
      <c r="G698" s="9">
        <f>IF(AND(A698="",B698="",C698="",D698="",E698="",F698=""),"",IF(OR(A698="",COUNTIF(BajetTable[ID item],A698)&lt;&gt;1),"Semak ID item",IF(OR(NOT(ISNUMBER(B698)),NOT(ISNUMBER(C698))),"Isi tarikh / amaun","OK")))</f>
        <v/>
      </c>
    </row>
    <row r="699" spans="7:7" ht="30" customHeight="1">
      <c r="G699" s="9">
        <f>IF(AND(A699="",B699="",C699="",D699="",E699="",F699=""),"",IF(OR(A699="",COUNTIF(BajetTable[ID item],A699)&lt;&gt;1),"Semak ID item",IF(OR(NOT(ISNUMBER(B699)),NOT(ISNUMBER(C699))),"Isi tarikh / amaun","OK")))</f>
        <v/>
      </c>
    </row>
    <row r="700" spans="7:7" ht="30" customHeight="1">
      <c r="G700" s="9">
        <f>IF(AND(A700="",B700="",C700="",D700="",E700="",F700=""),"",IF(OR(A700="",COUNTIF(BajetTable[ID item],A700)&lt;&gt;1),"Semak ID item",IF(OR(NOT(ISNUMBER(B700)),NOT(ISNUMBER(C700))),"Isi tarikh / amaun","OK")))</f>
        <v/>
      </c>
    </row>
    <row r="701" spans="7:7" ht="30" customHeight="1">
      <c r="G701" s="9">
        <f>IF(AND(A701="",B701="",C701="",D701="",E701="",F701=""),"",IF(OR(A701="",COUNTIF(BajetTable[ID item],A701)&lt;&gt;1),"Semak ID item",IF(OR(NOT(ISNUMBER(B701)),NOT(ISNUMBER(C701))),"Isi tarikh / amaun","OK")))</f>
        <v/>
      </c>
    </row>
    <row r="702" spans="7:7" ht="30" customHeight="1">
      <c r="G702" s="9">
        <f>IF(AND(A702="",B702="",C702="",D702="",E702="",F702=""),"",IF(OR(A702="",COUNTIF(BajetTable[ID item],A702)&lt;&gt;1),"Semak ID item",IF(OR(NOT(ISNUMBER(B702)),NOT(ISNUMBER(C702))),"Isi tarikh / amaun","OK")))</f>
        <v/>
      </c>
    </row>
    <row r="703" spans="7:7" ht="30" customHeight="1">
      <c r="G703" s="9">
        <f>IF(AND(A703="",B703="",C703="",D703="",E703="",F703=""),"",IF(OR(A703="",COUNTIF(BajetTable[ID item],A703)&lt;&gt;1),"Semak ID item",IF(OR(NOT(ISNUMBER(B703)),NOT(ISNUMBER(C703))),"Isi tarikh / amaun","OK")))</f>
        <v/>
      </c>
    </row>
    <row r="704" spans="7:7" ht="30" customHeight="1">
      <c r="G704" s="9">
        <f>IF(AND(A704="",B704="",C704="",D704="",E704="",F704=""),"",IF(OR(A704="",COUNTIF(BajetTable[ID item],A704)&lt;&gt;1),"Semak ID item",IF(OR(NOT(ISNUMBER(B704)),NOT(ISNUMBER(C704))),"Isi tarikh / amaun","OK")))</f>
        <v/>
      </c>
    </row>
    <row r="705" spans="7:7" ht="30" customHeight="1">
      <c r="G705" s="9">
        <f>IF(AND(A705="",B705="",C705="",D705="",E705="",F705=""),"",IF(OR(A705="",COUNTIF(BajetTable[ID item],A705)&lt;&gt;1),"Semak ID item",IF(OR(NOT(ISNUMBER(B705)),NOT(ISNUMBER(C705))),"Isi tarikh / amaun","OK")))</f>
        <v/>
      </c>
    </row>
    <row r="706" spans="7:7" ht="30" customHeight="1">
      <c r="G706" s="9">
        <f>IF(AND(A706="",B706="",C706="",D706="",E706="",F706=""),"",IF(OR(A706="",COUNTIF(BajetTable[ID item],A706)&lt;&gt;1),"Semak ID item",IF(OR(NOT(ISNUMBER(B706)),NOT(ISNUMBER(C706))),"Isi tarikh / amaun","OK")))</f>
        <v/>
      </c>
    </row>
    <row r="707" spans="7:7" ht="30" customHeight="1">
      <c r="G707" s="9">
        <f>IF(AND(A707="",B707="",C707="",D707="",E707="",F707=""),"",IF(OR(A707="",COUNTIF(BajetTable[ID item],A707)&lt;&gt;1),"Semak ID item",IF(OR(NOT(ISNUMBER(B707)),NOT(ISNUMBER(C707))),"Isi tarikh / amaun","OK")))</f>
        <v/>
      </c>
    </row>
    <row r="708" spans="7:7" ht="30" customHeight="1">
      <c r="G708" s="9">
        <f>IF(AND(A708="",B708="",C708="",D708="",E708="",F708=""),"",IF(OR(A708="",COUNTIF(BajetTable[ID item],A708)&lt;&gt;1),"Semak ID item",IF(OR(NOT(ISNUMBER(B708)),NOT(ISNUMBER(C708))),"Isi tarikh / amaun","OK")))</f>
        <v/>
      </c>
    </row>
    <row r="709" spans="7:7" ht="30" customHeight="1">
      <c r="G709" s="9">
        <f>IF(AND(A709="",B709="",C709="",D709="",E709="",F709=""),"",IF(OR(A709="",COUNTIF(BajetTable[ID item],A709)&lt;&gt;1),"Semak ID item",IF(OR(NOT(ISNUMBER(B709)),NOT(ISNUMBER(C709))),"Isi tarikh / amaun","OK")))</f>
        <v/>
      </c>
    </row>
    <row r="710" spans="7:7" ht="30" customHeight="1">
      <c r="G710" s="9">
        <f>IF(AND(A710="",B710="",C710="",D710="",E710="",F710=""),"",IF(OR(A710="",COUNTIF(BajetTable[ID item],A710)&lt;&gt;1),"Semak ID item",IF(OR(NOT(ISNUMBER(B710)),NOT(ISNUMBER(C710))),"Isi tarikh / amaun","OK")))</f>
        <v/>
      </c>
    </row>
    <row r="711" spans="7:7" ht="30" customHeight="1">
      <c r="G711" s="9">
        <f>IF(AND(A711="",B711="",C711="",D711="",E711="",F711=""),"",IF(OR(A711="",COUNTIF(BajetTable[ID item],A711)&lt;&gt;1),"Semak ID item",IF(OR(NOT(ISNUMBER(B711)),NOT(ISNUMBER(C711))),"Isi tarikh / amaun","OK")))</f>
        <v/>
      </c>
    </row>
    <row r="712" spans="7:7" ht="30" customHeight="1">
      <c r="G712" s="9">
        <f>IF(AND(A712="",B712="",C712="",D712="",E712="",F712=""),"",IF(OR(A712="",COUNTIF(BajetTable[ID item],A712)&lt;&gt;1),"Semak ID item",IF(OR(NOT(ISNUMBER(B712)),NOT(ISNUMBER(C712))),"Isi tarikh / amaun","OK")))</f>
        <v/>
      </c>
    </row>
    <row r="713" spans="7:7" ht="30" customHeight="1">
      <c r="G713" s="9">
        <f>IF(AND(A713="",B713="",C713="",D713="",E713="",F713=""),"",IF(OR(A713="",COUNTIF(BajetTable[ID item],A713)&lt;&gt;1),"Semak ID item",IF(OR(NOT(ISNUMBER(B713)),NOT(ISNUMBER(C713))),"Isi tarikh / amaun","OK")))</f>
        <v/>
      </c>
    </row>
    <row r="714" spans="7:7" ht="30" customHeight="1">
      <c r="G714" s="9">
        <f>IF(AND(A714="",B714="",C714="",D714="",E714="",F714=""),"",IF(OR(A714="",COUNTIF(BajetTable[ID item],A714)&lt;&gt;1),"Semak ID item",IF(OR(NOT(ISNUMBER(B714)),NOT(ISNUMBER(C714))),"Isi tarikh / amaun","OK")))</f>
        <v/>
      </c>
    </row>
    <row r="715" spans="7:7" ht="30" customHeight="1">
      <c r="G715" s="9">
        <f>IF(AND(A715="",B715="",C715="",D715="",E715="",F715=""),"",IF(OR(A715="",COUNTIF(BajetTable[ID item],A715)&lt;&gt;1),"Semak ID item",IF(OR(NOT(ISNUMBER(B715)),NOT(ISNUMBER(C715))),"Isi tarikh / amaun","OK")))</f>
        <v/>
      </c>
    </row>
    <row r="716" spans="7:7" ht="30" customHeight="1">
      <c r="G716" s="9">
        <f>IF(AND(A716="",B716="",C716="",D716="",E716="",F716=""),"",IF(OR(A716="",COUNTIF(BajetTable[ID item],A716)&lt;&gt;1),"Semak ID item",IF(OR(NOT(ISNUMBER(B716)),NOT(ISNUMBER(C716))),"Isi tarikh / amaun","OK")))</f>
        <v/>
      </c>
    </row>
    <row r="717" spans="7:7" ht="30" customHeight="1">
      <c r="G717" s="9">
        <f>IF(AND(A717="",B717="",C717="",D717="",E717="",F717=""),"",IF(OR(A717="",COUNTIF(BajetTable[ID item],A717)&lt;&gt;1),"Semak ID item",IF(OR(NOT(ISNUMBER(B717)),NOT(ISNUMBER(C717))),"Isi tarikh / amaun","OK")))</f>
        <v/>
      </c>
    </row>
    <row r="718" spans="7:7" ht="30" customHeight="1">
      <c r="G718" s="9">
        <f>IF(AND(A718="",B718="",C718="",D718="",E718="",F718=""),"",IF(OR(A718="",COUNTIF(BajetTable[ID item],A718)&lt;&gt;1),"Semak ID item",IF(OR(NOT(ISNUMBER(B718)),NOT(ISNUMBER(C718))),"Isi tarikh / amaun","OK")))</f>
        <v/>
      </c>
    </row>
    <row r="719" spans="7:7" ht="30" customHeight="1">
      <c r="G719" s="9">
        <f>IF(AND(A719="",B719="",C719="",D719="",E719="",F719=""),"",IF(OR(A719="",COUNTIF(BajetTable[ID item],A719)&lt;&gt;1),"Semak ID item",IF(OR(NOT(ISNUMBER(B719)),NOT(ISNUMBER(C719))),"Isi tarikh / amaun","OK")))</f>
        <v/>
      </c>
    </row>
    <row r="720" spans="7:7" ht="30" customHeight="1">
      <c r="G720" s="9">
        <f>IF(AND(A720="",B720="",C720="",D720="",E720="",F720=""),"",IF(OR(A720="",COUNTIF(BajetTable[ID item],A720)&lt;&gt;1),"Semak ID item",IF(OR(NOT(ISNUMBER(B720)),NOT(ISNUMBER(C720))),"Isi tarikh / amaun","OK")))</f>
        <v/>
      </c>
    </row>
    <row r="721" spans="7:7" ht="30" customHeight="1">
      <c r="G721" s="9">
        <f>IF(AND(A721="",B721="",C721="",D721="",E721="",F721=""),"",IF(OR(A721="",COUNTIF(BajetTable[ID item],A721)&lt;&gt;1),"Semak ID item",IF(OR(NOT(ISNUMBER(B721)),NOT(ISNUMBER(C721))),"Isi tarikh / amaun","OK")))</f>
        <v/>
      </c>
    </row>
    <row r="722" spans="7:7" ht="30" customHeight="1">
      <c r="G722" s="9">
        <f>IF(AND(A722="",B722="",C722="",D722="",E722="",F722=""),"",IF(OR(A722="",COUNTIF(BajetTable[ID item],A722)&lt;&gt;1),"Semak ID item",IF(OR(NOT(ISNUMBER(B722)),NOT(ISNUMBER(C722))),"Isi tarikh / amaun","OK")))</f>
        <v/>
      </c>
    </row>
    <row r="723" spans="7:7" ht="30" customHeight="1">
      <c r="G723" s="9">
        <f>IF(AND(A723="",B723="",C723="",D723="",E723="",F723=""),"",IF(OR(A723="",COUNTIF(BajetTable[ID item],A723)&lt;&gt;1),"Semak ID item",IF(OR(NOT(ISNUMBER(B723)),NOT(ISNUMBER(C723))),"Isi tarikh / amaun","OK")))</f>
        <v/>
      </c>
    </row>
    <row r="724" spans="7:7" ht="30" customHeight="1">
      <c r="G724" s="9">
        <f>IF(AND(A724="",B724="",C724="",D724="",E724="",F724=""),"",IF(OR(A724="",COUNTIF(BajetTable[ID item],A724)&lt;&gt;1),"Semak ID item",IF(OR(NOT(ISNUMBER(B724)),NOT(ISNUMBER(C724))),"Isi tarikh / amaun","OK")))</f>
        <v/>
      </c>
    </row>
    <row r="725" spans="7:7" ht="30" customHeight="1">
      <c r="G725" s="9">
        <f>IF(AND(A725="",B725="",C725="",D725="",E725="",F725=""),"",IF(OR(A725="",COUNTIF(BajetTable[ID item],A725)&lt;&gt;1),"Semak ID item",IF(OR(NOT(ISNUMBER(B725)),NOT(ISNUMBER(C725))),"Isi tarikh / amaun","OK")))</f>
        <v/>
      </c>
    </row>
    <row r="726" spans="7:7" ht="30" customHeight="1">
      <c r="G726" s="9">
        <f>IF(AND(A726="",B726="",C726="",D726="",E726="",F726=""),"",IF(OR(A726="",COUNTIF(BajetTable[ID item],A726)&lt;&gt;1),"Semak ID item",IF(OR(NOT(ISNUMBER(B726)),NOT(ISNUMBER(C726))),"Isi tarikh / amaun","OK")))</f>
        <v/>
      </c>
    </row>
    <row r="727" spans="7:7" ht="30" customHeight="1">
      <c r="G727" s="9">
        <f>IF(AND(A727="",B727="",C727="",D727="",E727="",F727=""),"",IF(OR(A727="",COUNTIF(BajetTable[ID item],A727)&lt;&gt;1),"Semak ID item",IF(OR(NOT(ISNUMBER(B727)),NOT(ISNUMBER(C727))),"Isi tarikh / amaun","OK")))</f>
        <v/>
      </c>
    </row>
    <row r="728" spans="7:7" ht="30" customHeight="1">
      <c r="G728" s="9">
        <f>IF(AND(A728="",B728="",C728="",D728="",E728="",F728=""),"",IF(OR(A728="",COUNTIF(BajetTable[ID item],A728)&lt;&gt;1),"Semak ID item",IF(OR(NOT(ISNUMBER(B728)),NOT(ISNUMBER(C728))),"Isi tarikh / amaun","OK")))</f>
        <v/>
      </c>
    </row>
    <row r="729" spans="7:7" ht="30" customHeight="1">
      <c r="G729" s="9">
        <f>IF(AND(A729="",B729="",C729="",D729="",E729="",F729=""),"",IF(OR(A729="",COUNTIF(BajetTable[ID item],A729)&lt;&gt;1),"Semak ID item",IF(OR(NOT(ISNUMBER(B729)),NOT(ISNUMBER(C729))),"Isi tarikh / amaun","OK")))</f>
        <v/>
      </c>
    </row>
    <row r="730" spans="7:7" ht="30" customHeight="1">
      <c r="G730" s="9">
        <f>IF(AND(A730="",B730="",C730="",D730="",E730="",F730=""),"",IF(OR(A730="",COUNTIF(BajetTable[ID item],A730)&lt;&gt;1),"Semak ID item",IF(OR(NOT(ISNUMBER(B730)),NOT(ISNUMBER(C730))),"Isi tarikh / amaun","OK")))</f>
        <v/>
      </c>
    </row>
    <row r="731" spans="7:7" ht="30" customHeight="1">
      <c r="G731" s="9">
        <f>IF(AND(A731="",B731="",C731="",D731="",E731="",F731=""),"",IF(OR(A731="",COUNTIF(BajetTable[ID item],A731)&lt;&gt;1),"Semak ID item",IF(OR(NOT(ISNUMBER(B731)),NOT(ISNUMBER(C731))),"Isi tarikh / amaun","OK")))</f>
        <v/>
      </c>
    </row>
    <row r="732" spans="7:7" ht="30" customHeight="1">
      <c r="G732" s="9">
        <f>IF(AND(A732="",B732="",C732="",D732="",E732="",F732=""),"",IF(OR(A732="",COUNTIF(BajetTable[ID item],A732)&lt;&gt;1),"Semak ID item",IF(OR(NOT(ISNUMBER(B732)),NOT(ISNUMBER(C732))),"Isi tarikh / amaun","OK")))</f>
        <v/>
      </c>
    </row>
    <row r="733" spans="7:7" ht="30" customHeight="1">
      <c r="G733" s="9">
        <f>IF(AND(A733="",B733="",C733="",D733="",E733="",F733=""),"",IF(OR(A733="",COUNTIF(BajetTable[ID item],A733)&lt;&gt;1),"Semak ID item",IF(OR(NOT(ISNUMBER(B733)),NOT(ISNUMBER(C733))),"Isi tarikh / amaun","OK")))</f>
        <v/>
      </c>
    </row>
    <row r="734" spans="7:7" ht="30" customHeight="1">
      <c r="G734" s="9">
        <f>IF(AND(A734="",B734="",C734="",D734="",E734="",F734=""),"",IF(OR(A734="",COUNTIF(BajetTable[ID item],A734)&lt;&gt;1),"Semak ID item",IF(OR(NOT(ISNUMBER(B734)),NOT(ISNUMBER(C734))),"Isi tarikh / amaun","OK")))</f>
        <v/>
      </c>
    </row>
    <row r="735" spans="7:7" ht="30" customHeight="1">
      <c r="G735" s="9">
        <f>IF(AND(A735="",B735="",C735="",D735="",E735="",F735=""),"",IF(OR(A735="",COUNTIF(BajetTable[ID item],A735)&lt;&gt;1),"Semak ID item",IF(OR(NOT(ISNUMBER(B735)),NOT(ISNUMBER(C735))),"Isi tarikh / amaun","OK")))</f>
        <v/>
      </c>
    </row>
    <row r="736" spans="7:7" ht="30" customHeight="1">
      <c r="G736" s="9">
        <f>IF(AND(A736="",B736="",C736="",D736="",E736="",F736=""),"",IF(OR(A736="",COUNTIF(BajetTable[ID item],A736)&lt;&gt;1),"Semak ID item",IF(OR(NOT(ISNUMBER(B736)),NOT(ISNUMBER(C736))),"Isi tarikh / amaun","OK")))</f>
        <v/>
      </c>
    </row>
    <row r="737" spans="7:7" ht="30" customHeight="1">
      <c r="G737" s="9">
        <f>IF(AND(A737="",B737="",C737="",D737="",E737="",F737=""),"",IF(OR(A737="",COUNTIF(BajetTable[ID item],A737)&lt;&gt;1),"Semak ID item",IF(OR(NOT(ISNUMBER(B737)),NOT(ISNUMBER(C737))),"Isi tarikh / amaun","OK")))</f>
        <v/>
      </c>
    </row>
    <row r="738" spans="7:7" ht="30" customHeight="1">
      <c r="G738" s="9">
        <f>IF(AND(A738="",B738="",C738="",D738="",E738="",F738=""),"",IF(OR(A738="",COUNTIF(BajetTable[ID item],A738)&lt;&gt;1),"Semak ID item",IF(OR(NOT(ISNUMBER(B738)),NOT(ISNUMBER(C738))),"Isi tarikh / amaun","OK")))</f>
        <v/>
      </c>
    </row>
    <row r="739" spans="7:7" ht="30" customHeight="1">
      <c r="G739" s="9">
        <f>IF(AND(A739="",B739="",C739="",D739="",E739="",F739=""),"",IF(OR(A739="",COUNTIF(BajetTable[ID item],A739)&lt;&gt;1),"Semak ID item",IF(OR(NOT(ISNUMBER(B739)),NOT(ISNUMBER(C739))),"Isi tarikh / amaun","OK")))</f>
        <v/>
      </c>
    </row>
    <row r="740" spans="7:7" ht="30" customHeight="1">
      <c r="G740" s="9">
        <f>IF(AND(A740="",B740="",C740="",D740="",E740="",F740=""),"",IF(OR(A740="",COUNTIF(BajetTable[ID item],A740)&lt;&gt;1),"Semak ID item",IF(OR(NOT(ISNUMBER(B740)),NOT(ISNUMBER(C740))),"Isi tarikh / amaun","OK")))</f>
        <v/>
      </c>
    </row>
    <row r="741" spans="7:7" ht="30" customHeight="1">
      <c r="G741" s="9">
        <f>IF(AND(A741="",B741="",C741="",D741="",E741="",F741=""),"",IF(OR(A741="",COUNTIF(BajetTable[ID item],A741)&lt;&gt;1),"Semak ID item",IF(OR(NOT(ISNUMBER(B741)),NOT(ISNUMBER(C741))),"Isi tarikh / amaun","OK")))</f>
        <v/>
      </c>
    </row>
    <row r="742" spans="7:7" ht="30" customHeight="1">
      <c r="G742" s="9">
        <f>IF(AND(A742="",B742="",C742="",D742="",E742="",F742=""),"",IF(OR(A742="",COUNTIF(BajetTable[ID item],A742)&lt;&gt;1),"Semak ID item",IF(OR(NOT(ISNUMBER(B742)),NOT(ISNUMBER(C742))),"Isi tarikh / amaun","OK")))</f>
        <v/>
      </c>
    </row>
    <row r="743" spans="7:7" ht="30" customHeight="1">
      <c r="G743" s="9">
        <f>IF(AND(A743="",B743="",C743="",D743="",E743="",F743=""),"",IF(OR(A743="",COUNTIF(BajetTable[ID item],A743)&lt;&gt;1),"Semak ID item",IF(OR(NOT(ISNUMBER(B743)),NOT(ISNUMBER(C743))),"Isi tarikh / amaun","OK")))</f>
        <v/>
      </c>
    </row>
    <row r="744" spans="7:7" ht="30" customHeight="1">
      <c r="G744" s="9">
        <f>IF(AND(A744="",B744="",C744="",D744="",E744="",F744=""),"",IF(OR(A744="",COUNTIF(BajetTable[ID item],A744)&lt;&gt;1),"Semak ID item",IF(OR(NOT(ISNUMBER(B744)),NOT(ISNUMBER(C744))),"Isi tarikh / amaun","OK")))</f>
        <v/>
      </c>
    </row>
    <row r="745" spans="7:7" ht="30" customHeight="1">
      <c r="G745" s="9">
        <f>IF(AND(A745="",B745="",C745="",D745="",E745="",F745=""),"",IF(OR(A745="",COUNTIF(BajetTable[ID item],A745)&lt;&gt;1),"Semak ID item",IF(OR(NOT(ISNUMBER(B745)),NOT(ISNUMBER(C745))),"Isi tarikh / amaun","OK")))</f>
        <v/>
      </c>
    </row>
    <row r="746" spans="7:7" ht="30" customHeight="1">
      <c r="G746" s="9">
        <f>IF(AND(A746="",B746="",C746="",D746="",E746="",F746=""),"",IF(OR(A746="",COUNTIF(BajetTable[ID item],A746)&lt;&gt;1),"Semak ID item",IF(OR(NOT(ISNUMBER(B746)),NOT(ISNUMBER(C746))),"Isi tarikh / amaun","OK")))</f>
        <v/>
      </c>
    </row>
    <row r="747" spans="7:7" ht="30" customHeight="1">
      <c r="G747" s="9">
        <f>IF(AND(A747="",B747="",C747="",D747="",E747="",F747=""),"",IF(OR(A747="",COUNTIF(BajetTable[ID item],A747)&lt;&gt;1),"Semak ID item",IF(OR(NOT(ISNUMBER(B747)),NOT(ISNUMBER(C747))),"Isi tarikh / amaun","OK")))</f>
        <v/>
      </c>
    </row>
    <row r="748" spans="7:7" ht="30" customHeight="1">
      <c r="G748" s="9">
        <f>IF(AND(A748="",B748="",C748="",D748="",E748="",F748=""),"",IF(OR(A748="",COUNTIF(BajetTable[ID item],A748)&lt;&gt;1),"Semak ID item",IF(OR(NOT(ISNUMBER(B748)),NOT(ISNUMBER(C748))),"Isi tarikh / amaun","OK")))</f>
        <v/>
      </c>
    </row>
    <row r="749" spans="7:7" ht="30" customHeight="1">
      <c r="G749" s="9">
        <f>IF(AND(A749="",B749="",C749="",D749="",E749="",F749=""),"",IF(OR(A749="",COUNTIF(BajetTable[ID item],A749)&lt;&gt;1),"Semak ID item",IF(OR(NOT(ISNUMBER(B749)),NOT(ISNUMBER(C749))),"Isi tarikh / amaun","OK")))</f>
        <v/>
      </c>
    </row>
    <row r="750" spans="7:7" ht="30" customHeight="1">
      <c r="G750" s="9">
        <f>IF(AND(A750="",B750="",C750="",D750="",E750="",F750=""),"",IF(OR(A750="",COUNTIF(BajetTable[ID item],A750)&lt;&gt;1),"Semak ID item",IF(OR(NOT(ISNUMBER(B750)),NOT(ISNUMBER(C750))),"Isi tarikh / amaun","OK")))</f>
        <v/>
      </c>
    </row>
    <row r="751" spans="7:7" ht="30" customHeight="1">
      <c r="G751" s="9">
        <f>IF(AND(A751="",B751="",C751="",D751="",E751="",F751=""),"",IF(OR(A751="",COUNTIF(BajetTable[ID item],A751)&lt;&gt;1),"Semak ID item",IF(OR(NOT(ISNUMBER(B751)),NOT(ISNUMBER(C751))),"Isi tarikh / amaun","OK")))</f>
        <v/>
      </c>
    </row>
    <row r="752" spans="7:7" ht="30" customHeight="1">
      <c r="G752" s="9">
        <f>IF(AND(A752="",B752="",C752="",D752="",E752="",F752=""),"",IF(OR(A752="",COUNTIF(BajetTable[ID item],A752)&lt;&gt;1),"Semak ID item",IF(OR(NOT(ISNUMBER(B752)),NOT(ISNUMBER(C752))),"Isi tarikh / amaun","OK")))</f>
        <v/>
      </c>
    </row>
    <row r="753" spans="7:7" ht="30" customHeight="1">
      <c r="G753" s="9">
        <f>IF(AND(A753="",B753="",C753="",D753="",E753="",F753=""),"",IF(OR(A753="",COUNTIF(BajetTable[ID item],A753)&lt;&gt;1),"Semak ID item",IF(OR(NOT(ISNUMBER(B753)),NOT(ISNUMBER(C753))),"Isi tarikh / amaun","OK")))</f>
        <v/>
      </c>
    </row>
    <row r="754" spans="7:7" ht="30" customHeight="1">
      <c r="G754" s="9">
        <f>IF(AND(A754="",B754="",C754="",D754="",E754="",F754=""),"",IF(OR(A754="",COUNTIF(BajetTable[ID item],A754)&lt;&gt;1),"Semak ID item",IF(OR(NOT(ISNUMBER(B754)),NOT(ISNUMBER(C754))),"Isi tarikh / amaun","OK")))</f>
        <v/>
      </c>
    </row>
    <row r="755" spans="7:7" ht="30" customHeight="1">
      <c r="G755" s="9">
        <f>IF(AND(A755="",B755="",C755="",D755="",E755="",F755=""),"",IF(OR(A755="",COUNTIF(BajetTable[ID item],A755)&lt;&gt;1),"Semak ID item",IF(OR(NOT(ISNUMBER(B755)),NOT(ISNUMBER(C755))),"Isi tarikh / amaun","OK")))</f>
        <v/>
      </c>
    </row>
    <row r="756" spans="7:7" ht="30" customHeight="1">
      <c r="G756" s="9">
        <f>IF(AND(A756="",B756="",C756="",D756="",E756="",F756=""),"",IF(OR(A756="",COUNTIF(BajetTable[ID item],A756)&lt;&gt;1),"Semak ID item",IF(OR(NOT(ISNUMBER(B756)),NOT(ISNUMBER(C756))),"Isi tarikh / amaun","OK")))</f>
        <v/>
      </c>
    </row>
    <row r="757" spans="7:7" ht="30" customHeight="1">
      <c r="G757" s="9">
        <f>IF(AND(A757="",B757="",C757="",D757="",E757="",F757=""),"",IF(OR(A757="",COUNTIF(BajetTable[ID item],A757)&lt;&gt;1),"Semak ID item",IF(OR(NOT(ISNUMBER(B757)),NOT(ISNUMBER(C757))),"Isi tarikh / amaun","OK")))</f>
        <v/>
      </c>
    </row>
    <row r="758" spans="7:7" ht="30" customHeight="1">
      <c r="G758" s="9">
        <f>IF(AND(A758="",B758="",C758="",D758="",E758="",F758=""),"",IF(OR(A758="",COUNTIF(BajetTable[ID item],A758)&lt;&gt;1),"Semak ID item",IF(OR(NOT(ISNUMBER(B758)),NOT(ISNUMBER(C758))),"Isi tarikh / amaun","OK")))</f>
        <v/>
      </c>
    </row>
    <row r="759" spans="7:7" ht="30" customHeight="1">
      <c r="G759" s="9">
        <f>IF(AND(A759="",B759="",C759="",D759="",E759="",F759=""),"",IF(OR(A759="",COUNTIF(BajetTable[ID item],A759)&lt;&gt;1),"Semak ID item",IF(OR(NOT(ISNUMBER(B759)),NOT(ISNUMBER(C759))),"Isi tarikh / amaun","OK")))</f>
        <v/>
      </c>
    </row>
    <row r="760" spans="7:7" ht="30" customHeight="1">
      <c r="G760" s="9">
        <f>IF(AND(A760="",B760="",C760="",D760="",E760="",F760=""),"",IF(OR(A760="",COUNTIF(BajetTable[ID item],A760)&lt;&gt;1),"Semak ID item",IF(OR(NOT(ISNUMBER(B760)),NOT(ISNUMBER(C760))),"Isi tarikh / amaun","OK")))</f>
        <v/>
      </c>
    </row>
    <row r="761" spans="7:7" ht="30" customHeight="1">
      <c r="G761" s="9">
        <f>IF(AND(A761="",B761="",C761="",D761="",E761="",F761=""),"",IF(OR(A761="",COUNTIF(BajetTable[ID item],A761)&lt;&gt;1),"Semak ID item",IF(OR(NOT(ISNUMBER(B761)),NOT(ISNUMBER(C761))),"Isi tarikh / amaun","OK")))</f>
        <v/>
      </c>
    </row>
    <row r="762" spans="7:7" ht="30" customHeight="1">
      <c r="G762" s="9">
        <f>IF(AND(A762="",B762="",C762="",D762="",E762="",F762=""),"",IF(OR(A762="",COUNTIF(BajetTable[ID item],A762)&lt;&gt;1),"Semak ID item",IF(OR(NOT(ISNUMBER(B762)),NOT(ISNUMBER(C762))),"Isi tarikh / amaun","OK")))</f>
        <v/>
      </c>
    </row>
    <row r="763" spans="7:7" ht="30" customHeight="1">
      <c r="G763" s="9">
        <f>IF(AND(A763="",B763="",C763="",D763="",E763="",F763=""),"",IF(OR(A763="",COUNTIF(BajetTable[ID item],A763)&lt;&gt;1),"Semak ID item",IF(OR(NOT(ISNUMBER(B763)),NOT(ISNUMBER(C763))),"Isi tarikh / amaun","OK")))</f>
        <v/>
      </c>
    </row>
    <row r="764" spans="7:7" ht="30" customHeight="1">
      <c r="G764" s="9">
        <f>IF(AND(A764="",B764="",C764="",D764="",E764="",F764=""),"",IF(OR(A764="",COUNTIF(BajetTable[ID item],A764)&lt;&gt;1),"Semak ID item",IF(OR(NOT(ISNUMBER(B764)),NOT(ISNUMBER(C764))),"Isi tarikh / amaun","OK")))</f>
        <v/>
      </c>
    </row>
    <row r="765" spans="7:7" ht="30" customHeight="1">
      <c r="G765" s="9">
        <f>IF(AND(A765="",B765="",C765="",D765="",E765="",F765=""),"",IF(OR(A765="",COUNTIF(BajetTable[ID item],A765)&lt;&gt;1),"Semak ID item",IF(OR(NOT(ISNUMBER(B765)),NOT(ISNUMBER(C765))),"Isi tarikh / amaun","OK")))</f>
        <v/>
      </c>
    </row>
    <row r="766" spans="7:7" ht="30" customHeight="1">
      <c r="G766" s="9">
        <f>IF(AND(A766="",B766="",C766="",D766="",E766="",F766=""),"",IF(OR(A766="",COUNTIF(BajetTable[ID item],A766)&lt;&gt;1),"Semak ID item",IF(OR(NOT(ISNUMBER(B766)),NOT(ISNUMBER(C766))),"Isi tarikh / amaun","OK")))</f>
        <v/>
      </c>
    </row>
    <row r="767" spans="7:7" ht="30" customHeight="1">
      <c r="G767" s="9">
        <f>IF(AND(A767="",B767="",C767="",D767="",E767="",F767=""),"",IF(OR(A767="",COUNTIF(BajetTable[ID item],A767)&lt;&gt;1),"Semak ID item",IF(OR(NOT(ISNUMBER(B767)),NOT(ISNUMBER(C767))),"Isi tarikh / amaun","OK")))</f>
        <v/>
      </c>
    </row>
    <row r="768" spans="7:7" ht="30" customHeight="1">
      <c r="G768" s="9">
        <f>IF(AND(A768="",B768="",C768="",D768="",E768="",F768=""),"",IF(OR(A768="",COUNTIF(BajetTable[ID item],A768)&lt;&gt;1),"Semak ID item",IF(OR(NOT(ISNUMBER(B768)),NOT(ISNUMBER(C768))),"Isi tarikh / amaun","OK")))</f>
        <v/>
      </c>
    </row>
    <row r="769" spans="7:7" ht="30" customHeight="1">
      <c r="G769" s="9">
        <f>IF(AND(A769="",B769="",C769="",D769="",E769="",F769=""),"",IF(OR(A769="",COUNTIF(BajetTable[ID item],A769)&lt;&gt;1),"Semak ID item",IF(OR(NOT(ISNUMBER(B769)),NOT(ISNUMBER(C769))),"Isi tarikh / amaun","OK")))</f>
        <v/>
      </c>
    </row>
    <row r="770" spans="7:7" ht="30" customHeight="1">
      <c r="G770" s="9">
        <f>IF(AND(A770="",B770="",C770="",D770="",E770="",F770=""),"",IF(OR(A770="",COUNTIF(BajetTable[ID item],A770)&lt;&gt;1),"Semak ID item",IF(OR(NOT(ISNUMBER(B770)),NOT(ISNUMBER(C770))),"Isi tarikh / amaun","OK")))</f>
        <v/>
      </c>
    </row>
    <row r="771" spans="7:7" ht="30" customHeight="1">
      <c r="G771" s="9">
        <f>IF(AND(A771="",B771="",C771="",D771="",E771="",F771=""),"",IF(OR(A771="",COUNTIF(BajetTable[ID item],A771)&lt;&gt;1),"Semak ID item",IF(OR(NOT(ISNUMBER(B771)),NOT(ISNUMBER(C771))),"Isi tarikh / amaun","OK")))</f>
        <v/>
      </c>
    </row>
    <row r="772" spans="7:7" ht="30" customHeight="1">
      <c r="G772" s="9">
        <f>IF(AND(A772="",B772="",C772="",D772="",E772="",F772=""),"",IF(OR(A772="",COUNTIF(BajetTable[ID item],A772)&lt;&gt;1),"Semak ID item",IF(OR(NOT(ISNUMBER(B772)),NOT(ISNUMBER(C772))),"Isi tarikh / amaun","OK")))</f>
        <v/>
      </c>
    </row>
    <row r="773" spans="7:7" ht="30" customHeight="1">
      <c r="G773" s="9">
        <f>IF(AND(A773="",B773="",C773="",D773="",E773="",F773=""),"",IF(OR(A773="",COUNTIF(BajetTable[ID item],A773)&lt;&gt;1),"Semak ID item",IF(OR(NOT(ISNUMBER(B773)),NOT(ISNUMBER(C773))),"Isi tarikh / amaun","OK")))</f>
        <v/>
      </c>
    </row>
    <row r="774" spans="7:7" ht="30" customHeight="1">
      <c r="G774" s="9">
        <f>IF(AND(A774="",B774="",C774="",D774="",E774="",F774=""),"",IF(OR(A774="",COUNTIF(BajetTable[ID item],A774)&lt;&gt;1),"Semak ID item",IF(OR(NOT(ISNUMBER(B774)),NOT(ISNUMBER(C774))),"Isi tarikh / amaun","OK")))</f>
        <v/>
      </c>
    </row>
    <row r="775" spans="7:7" ht="30" customHeight="1">
      <c r="G775" s="9">
        <f>IF(AND(A775="",B775="",C775="",D775="",E775="",F775=""),"",IF(OR(A775="",COUNTIF(BajetTable[ID item],A775)&lt;&gt;1),"Semak ID item",IF(OR(NOT(ISNUMBER(B775)),NOT(ISNUMBER(C775))),"Isi tarikh / amaun","OK")))</f>
        <v/>
      </c>
    </row>
    <row r="776" spans="7:7" ht="30" customHeight="1">
      <c r="G776" s="9">
        <f>IF(AND(A776="",B776="",C776="",D776="",E776="",F776=""),"",IF(OR(A776="",COUNTIF(BajetTable[ID item],A776)&lt;&gt;1),"Semak ID item",IF(OR(NOT(ISNUMBER(B776)),NOT(ISNUMBER(C776))),"Isi tarikh / amaun","OK")))</f>
        <v/>
      </c>
    </row>
    <row r="777" spans="7:7" ht="30" customHeight="1">
      <c r="G777" s="9">
        <f>IF(AND(A777="",B777="",C777="",D777="",E777="",F777=""),"",IF(OR(A777="",COUNTIF(BajetTable[ID item],A777)&lt;&gt;1),"Semak ID item",IF(OR(NOT(ISNUMBER(B777)),NOT(ISNUMBER(C777))),"Isi tarikh / amaun","OK")))</f>
        <v/>
      </c>
    </row>
    <row r="778" spans="7:7" ht="30" customHeight="1">
      <c r="G778" s="9">
        <f>IF(AND(A778="",B778="",C778="",D778="",E778="",F778=""),"",IF(OR(A778="",COUNTIF(BajetTable[ID item],A778)&lt;&gt;1),"Semak ID item",IF(OR(NOT(ISNUMBER(B778)),NOT(ISNUMBER(C778))),"Isi tarikh / amaun","OK")))</f>
        <v/>
      </c>
    </row>
    <row r="779" spans="7:7" ht="30" customHeight="1">
      <c r="G779" s="9">
        <f>IF(AND(A779="",B779="",C779="",D779="",E779="",F779=""),"",IF(OR(A779="",COUNTIF(BajetTable[ID item],A779)&lt;&gt;1),"Semak ID item",IF(OR(NOT(ISNUMBER(B779)),NOT(ISNUMBER(C779))),"Isi tarikh / amaun","OK")))</f>
        <v/>
      </c>
    </row>
    <row r="780" spans="7:7" ht="30" customHeight="1">
      <c r="G780" s="9">
        <f>IF(AND(A780="",B780="",C780="",D780="",E780="",F780=""),"",IF(OR(A780="",COUNTIF(BajetTable[ID item],A780)&lt;&gt;1),"Semak ID item",IF(OR(NOT(ISNUMBER(B780)),NOT(ISNUMBER(C780))),"Isi tarikh / amaun","OK")))</f>
        <v/>
      </c>
    </row>
    <row r="781" spans="7:7" ht="30" customHeight="1">
      <c r="G781" s="9">
        <f>IF(AND(A781="",B781="",C781="",D781="",E781="",F781=""),"",IF(OR(A781="",COUNTIF(BajetTable[ID item],A781)&lt;&gt;1),"Semak ID item",IF(OR(NOT(ISNUMBER(B781)),NOT(ISNUMBER(C781))),"Isi tarikh / amaun","OK")))</f>
        <v/>
      </c>
    </row>
    <row r="782" spans="7:7" ht="30" customHeight="1">
      <c r="G782" s="9">
        <f>IF(AND(A782="",B782="",C782="",D782="",E782="",F782=""),"",IF(OR(A782="",COUNTIF(BajetTable[ID item],A782)&lt;&gt;1),"Semak ID item",IF(OR(NOT(ISNUMBER(B782)),NOT(ISNUMBER(C782))),"Isi tarikh / amaun","OK")))</f>
        <v/>
      </c>
    </row>
    <row r="783" spans="7:7" ht="30" customHeight="1">
      <c r="G783" s="9">
        <f>IF(AND(A783="",B783="",C783="",D783="",E783="",F783=""),"",IF(OR(A783="",COUNTIF(BajetTable[ID item],A783)&lt;&gt;1),"Semak ID item",IF(OR(NOT(ISNUMBER(B783)),NOT(ISNUMBER(C783))),"Isi tarikh / amaun","OK")))</f>
        <v/>
      </c>
    </row>
    <row r="784" spans="7:7" ht="30" customHeight="1">
      <c r="G784" s="9">
        <f>IF(AND(A784="",B784="",C784="",D784="",E784="",F784=""),"",IF(OR(A784="",COUNTIF(BajetTable[ID item],A784)&lt;&gt;1),"Semak ID item",IF(OR(NOT(ISNUMBER(B784)),NOT(ISNUMBER(C784))),"Isi tarikh / amaun","OK")))</f>
        <v/>
      </c>
    </row>
    <row r="785" spans="7:7" ht="30" customHeight="1">
      <c r="G785" s="9">
        <f>IF(AND(A785="",B785="",C785="",D785="",E785="",F785=""),"",IF(OR(A785="",COUNTIF(BajetTable[ID item],A785)&lt;&gt;1),"Semak ID item",IF(OR(NOT(ISNUMBER(B785)),NOT(ISNUMBER(C785))),"Isi tarikh / amaun","OK")))</f>
        <v/>
      </c>
    </row>
    <row r="786" spans="7:7" ht="30" customHeight="1">
      <c r="G786" s="9">
        <f>IF(AND(A786="",B786="",C786="",D786="",E786="",F786=""),"",IF(OR(A786="",COUNTIF(BajetTable[ID item],A786)&lt;&gt;1),"Semak ID item",IF(OR(NOT(ISNUMBER(B786)),NOT(ISNUMBER(C786))),"Isi tarikh / amaun","OK")))</f>
        <v/>
      </c>
    </row>
    <row r="787" spans="7:7" ht="30" customHeight="1">
      <c r="G787" s="9">
        <f>IF(AND(A787="",B787="",C787="",D787="",E787="",F787=""),"",IF(OR(A787="",COUNTIF(BajetTable[ID item],A787)&lt;&gt;1),"Semak ID item",IF(OR(NOT(ISNUMBER(B787)),NOT(ISNUMBER(C787))),"Isi tarikh / amaun","OK")))</f>
        <v/>
      </c>
    </row>
    <row r="788" spans="7:7" ht="30" customHeight="1">
      <c r="G788" s="9">
        <f>IF(AND(A788="",B788="",C788="",D788="",E788="",F788=""),"",IF(OR(A788="",COUNTIF(BajetTable[ID item],A788)&lt;&gt;1),"Semak ID item",IF(OR(NOT(ISNUMBER(B788)),NOT(ISNUMBER(C788))),"Isi tarikh / amaun","OK")))</f>
        <v/>
      </c>
    </row>
    <row r="789" spans="7:7" ht="30" customHeight="1">
      <c r="G789" s="9">
        <f>IF(AND(A789="",B789="",C789="",D789="",E789="",F789=""),"",IF(OR(A789="",COUNTIF(BajetTable[ID item],A789)&lt;&gt;1),"Semak ID item",IF(OR(NOT(ISNUMBER(B789)),NOT(ISNUMBER(C789))),"Isi tarikh / amaun","OK")))</f>
        <v/>
      </c>
    </row>
    <row r="790" spans="7:7" ht="30" customHeight="1">
      <c r="G790" s="9">
        <f>IF(AND(A790="",B790="",C790="",D790="",E790="",F790=""),"",IF(OR(A790="",COUNTIF(BajetTable[ID item],A790)&lt;&gt;1),"Semak ID item",IF(OR(NOT(ISNUMBER(B790)),NOT(ISNUMBER(C790))),"Isi tarikh / amaun","OK")))</f>
        <v/>
      </c>
    </row>
    <row r="791" spans="7:7" ht="30" customHeight="1">
      <c r="G791" s="9">
        <f>IF(AND(A791="",B791="",C791="",D791="",E791="",F791=""),"",IF(OR(A791="",COUNTIF(BajetTable[ID item],A791)&lt;&gt;1),"Semak ID item",IF(OR(NOT(ISNUMBER(B791)),NOT(ISNUMBER(C791))),"Isi tarikh / amaun","OK")))</f>
        <v/>
      </c>
    </row>
    <row r="792" spans="7:7" ht="30" customHeight="1">
      <c r="G792" s="9">
        <f>IF(AND(A792="",B792="",C792="",D792="",E792="",F792=""),"",IF(OR(A792="",COUNTIF(BajetTable[ID item],A792)&lt;&gt;1),"Semak ID item",IF(OR(NOT(ISNUMBER(B792)),NOT(ISNUMBER(C792))),"Isi tarikh / amaun","OK")))</f>
        <v/>
      </c>
    </row>
    <row r="793" spans="7:7" ht="30" customHeight="1">
      <c r="G793" s="9">
        <f>IF(AND(A793="",B793="",C793="",D793="",E793="",F793=""),"",IF(OR(A793="",COUNTIF(BajetTable[ID item],A793)&lt;&gt;1),"Semak ID item",IF(OR(NOT(ISNUMBER(B793)),NOT(ISNUMBER(C793))),"Isi tarikh / amaun","OK")))</f>
        <v/>
      </c>
    </row>
    <row r="794" spans="7:7" ht="30" customHeight="1">
      <c r="G794" s="9">
        <f>IF(AND(A794="",B794="",C794="",D794="",E794="",F794=""),"",IF(OR(A794="",COUNTIF(BajetTable[ID item],A794)&lt;&gt;1),"Semak ID item",IF(OR(NOT(ISNUMBER(B794)),NOT(ISNUMBER(C794))),"Isi tarikh / amaun","OK")))</f>
        <v/>
      </c>
    </row>
    <row r="795" spans="7:7" ht="30" customHeight="1">
      <c r="G795" s="9">
        <f>IF(AND(A795="",B795="",C795="",D795="",E795="",F795=""),"",IF(OR(A795="",COUNTIF(BajetTable[ID item],A795)&lt;&gt;1),"Semak ID item",IF(OR(NOT(ISNUMBER(B795)),NOT(ISNUMBER(C795))),"Isi tarikh / amaun","OK")))</f>
        <v/>
      </c>
    </row>
    <row r="796" spans="7:7" ht="30" customHeight="1">
      <c r="G796" s="9">
        <f>IF(AND(A796="",B796="",C796="",D796="",E796="",F796=""),"",IF(OR(A796="",COUNTIF(BajetTable[ID item],A796)&lt;&gt;1),"Semak ID item",IF(OR(NOT(ISNUMBER(B796)),NOT(ISNUMBER(C796))),"Isi tarikh / amaun","OK")))</f>
        <v/>
      </c>
    </row>
    <row r="797" spans="7:7" ht="30" customHeight="1">
      <c r="G797" s="9">
        <f>IF(AND(A797="",B797="",C797="",D797="",E797="",F797=""),"",IF(OR(A797="",COUNTIF(BajetTable[ID item],A797)&lt;&gt;1),"Semak ID item",IF(OR(NOT(ISNUMBER(B797)),NOT(ISNUMBER(C797))),"Isi tarikh / amaun","OK")))</f>
        <v/>
      </c>
    </row>
    <row r="798" spans="7:7" ht="30" customHeight="1">
      <c r="G798" s="9">
        <f>IF(AND(A798="",B798="",C798="",D798="",E798="",F798=""),"",IF(OR(A798="",COUNTIF(BajetTable[ID item],A798)&lt;&gt;1),"Semak ID item",IF(OR(NOT(ISNUMBER(B798)),NOT(ISNUMBER(C798))),"Isi tarikh / amaun","OK")))</f>
        <v/>
      </c>
    </row>
    <row r="799" spans="7:7" ht="30" customHeight="1">
      <c r="G799" s="9">
        <f>IF(AND(A799="",B799="",C799="",D799="",E799="",F799=""),"",IF(OR(A799="",COUNTIF(BajetTable[ID item],A799)&lt;&gt;1),"Semak ID item",IF(OR(NOT(ISNUMBER(B799)),NOT(ISNUMBER(C799))),"Isi tarikh / amaun","OK")))</f>
        <v/>
      </c>
    </row>
    <row r="800" spans="7:7" ht="30" customHeight="1">
      <c r="G800" s="9">
        <f>IF(AND(A800="",B800="",C800="",D800="",E800="",F800=""),"",IF(OR(A800="",COUNTIF(BajetTable[ID item],A800)&lt;&gt;1),"Semak ID item",IF(OR(NOT(ISNUMBER(B800)),NOT(ISNUMBER(C800))),"Isi tarikh / amaun","OK")))</f>
        <v/>
      </c>
    </row>
    <row r="801" spans="7:7" ht="30" customHeight="1">
      <c r="G801" s="9">
        <f>IF(AND(A801="",B801="",C801="",D801="",E801="",F801=""),"",IF(OR(A801="",COUNTIF(BajetTable[ID item],A801)&lt;&gt;1),"Semak ID item",IF(OR(NOT(ISNUMBER(B801)),NOT(ISNUMBER(C801))),"Isi tarikh / amaun","OK")))</f>
        <v/>
      </c>
    </row>
    <row r="802" spans="7:7" ht="30" customHeight="1">
      <c r="G802" s="9">
        <f>IF(AND(A802="",B802="",C802="",D802="",E802="",F802=""),"",IF(OR(A802="",COUNTIF(BajetTable[ID item],A802)&lt;&gt;1),"Semak ID item",IF(OR(NOT(ISNUMBER(B802)),NOT(ISNUMBER(C802))),"Isi tarikh / amaun","OK")))</f>
        <v/>
      </c>
    </row>
    <row r="803" spans="7:7" ht="30" customHeight="1">
      <c r="G803" s="9">
        <f>IF(AND(A803="",B803="",C803="",D803="",E803="",F803=""),"",IF(OR(A803="",COUNTIF(BajetTable[ID item],A803)&lt;&gt;1),"Semak ID item",IF(OR(NOT(ISNUMBER(B803)),NOT(ISNUMBER(C803))),"Isi tarikh / amaun","OK")))</f>
        <v/>
      </c>
    </row>
    <row r="804" spans="7:7" ht="30" customHeight="1">
      <c r="G804" s="9">
        <f>IF(AND(A804="",B804="",C804="",D804="",E804="",F804=""),"",IF(OR(A804="",COUNTIF(BajetTable[ID item],A804)&lt;&gt;1),"Semak ID item",IF(OR(NOT(ISNUMBER(B804)),NOT(ISNUMBER(C804))),"Isi tarikh / amaun","OK")))</f>
        <v/>
      </c>
    </row>
    <row r="805" spans="7:7" ht="30" customHeight="1">
      <c r="G805" s="9">
        <f>IF(AND(A805="",B805="",C805="",D805="",E805="",F805=""),"",IF(OR(A805="",COUNTIF(BajetTable[ID item],A805)&lt;&gt;1),"Semak ID item",IF(OR(NOT(ISNUMBER(B805)),NOT(ISNUMBER(C805))),"Isi tarikh / amaun","OK")))</f>
        <v/>
      </c>
    </row>
    <row r="806" spans="7:7" ht="30" customHeight="1">
      <c r="G806" s="9">
        <f>IF(AND(A806="",B806="",C806="",D806="",E806="",F806=""),"",IF(OR(A806="",COUNTIF(BajetTable[ID item],A806)&lt;&gt;1),"Semak ID item",IF(OR(NOT(ISNUMBER(B806)),NOT(ISNUMBER(C806))),"Isi tarikh / amaun","OK")))</f>
        <v/>
      </c>
    </row>
    <row r="807" spans="7:7" ht="30" customHeight="1">
      <c r="G807" s="9">
        <f>IF(AND(A807="",B807="",C807="",D807="",E807="",F807=""),"",IF(OR(A807="",COUNTIF(BajetTable[ID item],A807)&lt;&gt;1),"Semak ID item",IF(OR(NOT(ISNUMBER(B807)),NOT(ISNUMBER(C807))),"Isi tarikh / amaun","OK")))</f>
        <v/>
      </c>
    </row>
    <row r="808" spans="7:7" ht="30" customHeight="1">
      <c r="G808" s="9">
        <f>IF(AND(A808="",B808="",C808="",D808="",E808="",F808=""),"",IF(OR(A808="",COUNTIF(BajetTable[ID item],A808)&lt;&gt;1),"Semak ID item",IF(OR(NOT(ISNUMBER(B808)),NOT(ISNUMBER(C808))),"Isi tarikh / amaun","OK")))</f>
        <v/>
      </c>
    </row>
    <row r="809" spans="7:7" ht="30" customHeight="1">
      <c r="G809" s="9">
        <f>IF(AND(A809="",B809="",C809="",D809="",E809="",F809=""),"",IF(OR(A809="",COUNTIF(BajetTable[ID item],A809)&lt;&gt;1),"Semak ID item",IF(OR(NOT(ISNUMBER(B809)),NOT(ISNUMBER(C809))),"Isi tarikh / amaun","OK")))</f>
        <v/>
      </c>
    </row>
    <row r="810" spans="7:7" ht="30" customHeight="1">
      <c r="G810" s="9">
        <f>IF(AND(A810="",B810="",C810="",D810="",E810="",F810=""),"",IF(OR(A810="",COUNTIF(BajetTable[ID item],A810)&lt;&gt;1),"Semak ID item",IF(OR(NOT(ISNUMBER(B810)),NOT(ISNUMBER(C810))),"Isi tarikh / amaun","OK")))</f>
        <v/>
      </c>
    </row>
    <row r="811" spans="7:7" ht="30" customHeight="1">
      <c r="G811" s="9">
        <f>IF(AND(A811="",B811="",C811="",D811="",E811="",F811=""),"",IF(OR(A811="",COUNTIF(BajetTable[ID item],A811)&lt;&gt;1),"Semak ID item",IF(OR(NOT(ISNUMBER(B811)),NOT(ISNUMBER(C811))),"Isi tarikh / amaun","OK")))</f>
        <v/>
      </c>
    </row>
    <row r="812" spans="7:7" ht="30" customHeight="1">
      <c r="G812" s="9">
        <f>IF(AND(A812="",B812="",C812="",D812="",E812="",F812=""),"",IF(OR(A812="",COUNTIF(BajetTable[ID item],A812)&lt;&gt;1),"Semak ID item",IF(OR(NOT(ISNUMBER(B812)),NOT(ISNUMBER(C812))),"Isi tarikh / amaun","OK")))</f>
        <v/>
      </c>
    </row>
    <row r="813" spans="7:7" ht="30" customHeight="1">
      <c r="G813" s="9">
        <f>IF(AND(A813="",B813="",C813="",D813="",E813="",F813=""),"",IF(OR(A813="",COUNTIF(BajetTable[ID item],A813)&lt;&gt;1),"Semak ID item",IF(OR(NOT(ISNUMBER(B813)),NOT(ISNUMBER(C813))),"Isi tarikh / amaun","OK")))</f>
        <v/>
      </c>
    </row>
    <row r="814" spans="7:7" ht="30" customHeight="1">
      <c r="G814" s="9">
        <f>IF(AND(A814="",B814="",C814="",D814="",E814="",F814=""),"",IF(OR(A814="",COUNTIF(BajetTable[ID item],A814)&lt;&gt;1),"Semak ID item",IF(OR(NOT(ISNUMBER(B814)),NOT(ISNUMBER(C814))),"Isi tarikh / amaun","OK")))</f>
        <v/>
      </c>
    </row>
    <row r="815" spans="7:7" ht="30" customHeight="1">
      <c r="G815" s="9">
        <f>IF(AND(A815="",B815="",C815="",D815="",E815="",F815=""),"",IF(OR(A815="",COUNTIF(BajetTable[ID item],A815)&lt;&gt;1),"Semak ID item",IF(OR(NOT(ISNUMBER(B815)),NOT(ISNUMBER(C815))),"Isi tarikh / amaun","OK")))</f>
        <v/>
      </c>
    </row>
    <row r="816" spans="7:7" ht="30" customHeight="1">
      <c r="G816" s="9">
        <f>IF(AND(A816="",B816="",C816="",D816="",E816="",F816=""),"",IF(OR(A816="",COUNTIF(BajetTable[ID item],A816)&lt;&gt;1),"Semak ID item",IF(OR(NOT(ISNUMBER(B816)),NOT(ISNUMBER(C816))),"Isi tarikh / amaun","OK")))</f>
        <v/>
      </c>
    </row>
    <row r="817" spans="7:7" ht="30" customHeight="1">
      <c r="G817" s="9">
        <f>IF(AND(A817="",B817="",C817="",D817="",E817="",F817=""),"",IF(OR(A817="",COUNTIF(BajetTable[ID item],A817)&lt;&gt;1),"Semak ID item",IF(OR(NOT(ISNUMBER(B817)),NOT(ISNUMBER(C817))),"Isi tarikh / amaun","OK")))</f>
        <v/>
      </c>
    </row>
    <row r="818" spans="7:7" ht="30" customHeight="1">
      <c r="G818" s="9">
        <f>IF(AND(A818="",B818="",C818="",D818="",E818="",F818=""),"",IF(OR(A818="",COUNTIF(BajetTable[ID item],A818)&lt;&gt;1),"Semak ID item",IF(OR(NOT(ISNUMBER(B818)),NOT(ISNUMBER(C818))),"Isi tarikh / amaun","OK")))</f>
        <v/>
      </c>
    </row>
    <row r="819" spans="7:7" ht="30" customHeight="1">
      <c r="G819" s="9">
        <f>IF(AND(A819="",B819="",C819="",D819="",E819="",F819=""),"",IF(OR(A819="",COUNTIF(BajetTable[ID item],A819)&lt;&gt;1),"Semak ID item",IF(OR(NOT(ISNUMBER(B819)),NOT(ISNUMBER(C819))),"Isi tarikh / amaun","OK")))</f>
        <v/>
      </c>
    </row>
    <row r="820" spans="7:7" ht="30" customHeight="1">
      <c r="G820" s="9">
        <f>IF(AND(A820="",B820="",C820="",D820="",E820="",F820=""),"",IF(OR(A820="",COUNTIF(BajetTable[ID item],A820)&lt;&gt;1),"Semak ID item",IF(OR(NOT(ISNUMBER(B820)),NOT(ISNUMBER(C820))),"Isi tarikh / amaun","OK")))</f>
        <v/>
      </c>
    </row>
    <row r="821" spans="7:7" ht="30" customHeight="1">
      <c r="G821" s="9">
        <f>IF(AND(A821="",B821="",C821="",D821="",E821="",F821=""),"",IF(OR(A821="",COUNTIF(BajetTable[ID item],A821)&lt;&gt;1),"Semak ID item",IF(OR(NOT(ISNUMBER(B821)),NOT(ISNUMBER(C821))),"Isi tarikh / amaun","OK")))</f>
        <v/>
      </c>
    </row>
    <row r="822" spans="7:7" ht="30" customHeight="1">
      <c r="G822" s="9">
        <f>IF(AND(A822="",B822="",C822="",D822="",E822="",F822=""),"",IF(OR(A822="",COUNTIF(BajetTable[ID item],A822)&lt;&gt;1),"Semak ID item",IF(OR(NOT(ISNUMBER(B822)),NOT(ISNUMBER(C822))),"Isi tarikh / amaun","OK")))</f>
        <v/>
      </c>
    </row>
    <row r="823" spans="7:7" ht="30" customHeight="1">
      <c r="G823" s="9">
        <f>IF(AND(A823="",B823="",C823="",D823="",E823="",F823=""),"",IF(OR(A823="",COUNTIF(BajetTable[ID item],A823)&lt;&gt;1),"Semak ID item",IF(OR(NOT(ISNUMBER(B823)),NOT(ISNUMBER(C823))),"Isi tarikh / amaun","OK")))</f>
        <v/>
      </c>
    </row>
    <row r="824" spans="7:7" ht="30" customHeight="1">
      <c r="G824" s="9">
        <f>IF(AND(A824="",B824="",C824="",D824="",E824="",F824=""),"",IF(OR(A824="",COUNTIF(BajetTable[ID item],A824)&lt;&gt;1),"Semak ID item",IF(OR(NOT(ISNUMBER(B824)),NOT(ISNUMBER(C824))),"Isi tarikh / amaun","OK")))</f>
        <v/>
      </c>
    </row>
    <row r="825" spans="7:7" ht="30" customHeight="1">
      <c r="G825" s="9">
        <f>IF(AND(A825="",B825="",C825="",D825="",E825="",F825=""),"",IF(OR(A825="",COUNTIF(BajetTable[ID item],A825)&lt;&gt;1),"Semak ID item",IF(OR(NOT(ISNUMBER(B825)),NOT(ISNUMBER(C825))),"Isi tarikh / amaun","OK")))</f>
        <v/>
      </c>
    </row>
    <row r="826" spans="7:7" ht="30" customHeight="1">
      <c r="G826" s="9">
        <f>IF(AND(A826="",B826="",C826="",D826="",E826="",F826=""),"",IF(OR(A826="",COUNTIF(BajetTable[ID item],A826)&lt;&gt;1),"Semak ID item",IF(OR(NOT(ISNUMBER(B826)),NOT(ISNUMBER(C826))),"Isi tarikh / amaun","OK")))</f>
        <v/>
      </c>
    </row>
    <row r="827" spans="7:7" ht="30" customHeight="1">
      <c r="G827" s="9">
        <f>IF(AND(A827="",B827="",C827="",D827="",E827="",F827=""),"",IF(OR(A827="",COUNTIF(BajetTable[ID item],A827)&lt;&gt;1),"Semak ID item",IF(OR(NOT(ISNUMBER(B827)),NOT(ISNUMBER(C827))),"Isi tarikh / amaun","OK")))</f>
        <v/>
      </c>
    </row>
    <row r="828" spans="7:7" ht="30" customHeight="1">
      <c r="G828" s="9">
        <f>IF(AND(A828="",B828="",C828="",D828="",E828="",F828=""),"",IF(OR(A828="",COUNTIF(BajetTable[ID item],A828)&lt;&gt;1),"Semak ID item",IF(OR(NOT(ISNUMBER(B828)),NOT(ISNUMBER(C828))),"Isi tarikh / amaun","OK")))</f>
        <v/>
      </c>
    </row>
    <row r="829" spans="7:7" ht="30" customHeight="1">
      <c r="G829" s="9">
        <f>IF(AND(A829="",B829="",C829="",D829="",E829="",F829=""),"",IF(OR(A829="",COUNTIF(BajetTable[ID item],A829)&lt;&gt;1),"Semak ID item",IF(OR(NOT(ISNUMBER(B829)),NOT(ISNUMBER(C829))),"Isi tarikh / amaun","OK")))</f>
        <v/>
      </c>
    </row>
    <row r="830" spans="7:7" ht="30" customHeight="1">
      <c r="G830" s="9">
        <f>IF(AND(A830="",B830="",C830="",D830="",E830="",F830=""),"",IF(OR(A830="",COUNTIF(BajetTable[ID item],A830)&lt;&gt;1),"Semak ID item",IF(OR(NOT(ISNUMBER(B830)),NOT(ISNUMBER(C830))),"Isi tarikh / amaun","OK")))</f>
        <v/>
      </c>
    </row>
    <row r="831" spans="7:7" ht="30" customHeight="1">
      <c r="G831" s="9">
        <f>IF(AND(A831="",B831="",C831="",D831="",E831="",F831=""),"",IF(OR(A831="",COUNTIF(BajetTable[ID item],A831)&lt;&gt;1),"Semak ID item",IF(OR(NOT(ISNUMBER(B831)),NOT(ISNUMBER(C831))),"Isi tarikh / amaun","OK")))</f>
        <v/>
      </c>
    </row>
    <row r="832" spans="7:7" ht="30" customHeight="1">
      <c r="G832" s="9">
        <f>IF(AND(A832="",B832="",C832="",D832="",E832="",F832=""),"",IF(OR(A832="",COUNTIF(BajetTable[ID item],A832)&lt;&gt;1),"Semak ID item",IF(OR(NOT(ISNUMBER(B832)),NOT(ISNUMBER(C832))),"Isi tarikh / amaun","OK")))</f>
        <v/>
      </c>
    </row>
    <row r="833" spans="7:7" ht="30" customHeight="1">
      <c r="G833" s="9">
        <f>IF(AND(A833="",B833="",C833="",D833="",E833="",F833=""),"",IF(OR(A833="",COUNTIF(BajetTable[ID item],A833)&lt;&gt;1),"Semak ID item",IF(OR(NOT(ISNUMBER(B833)),NOT(ISNUMBER(C833))),"Isi tarikh / amaun","OK")))</f>
        <v/>
      </c>
    </row>
    <row r="834" spans="7:7" ht="30" customHeight="1">
      <c r="G834" s="9">
        <f>IF(AND(A834="",B834="",C834="",D834="",E834="",F834=""),"",IF(OR(A834="",COUNTIF(BajetTable[ID item],A834)&lt;&gt;1),"Semak ID item",IF(OR(NOT(ISNUMBER(B834)),NOT(ISNUMBER(C834))),"Isi tarikh / amaun","OK")))</f>
        <v/>
      </c>
    </row>
    <row r="835" spans="7:7" ht="30" customHeight="1">
      <c r="G835" s="9">
        <f>IF(AND(A835="",B835="",C835="",D835="",E835="",F835=""),"",IF(OR(A835="",COUNTIF(BajetTable[ID item],A835)&lt;&gt;1),"Semak ID item",IF(OR(NOT(ISNUMBER(B835)),NOT(ISNUMBER(C835))),"Isi tarikh / amaun","OK")))</f>
        <v/>
      </c>
    </row>
    <row r="836" spans="7:7" ht="30" customHeight="1">
      <c r="G836" s="9">
        <f>IF(AND(A836="",B836="",C836="",D836="",E836="",F836=""),"",IF(OR(A836="",COUNTIF(BajetTable[ID item],A836)&lt;&gt;1),"Semak ID item",IF(OR(NOT(ISNUMBER(B836)),NOT(ISNUMBER(C836))),"Isi tarikh / amaun","OK")))</f>
        <v/>
      </c>
    </row>
    <row r="837" spans="7:7" ht="30" customHeight="1">
      <c r="G837" s="9">
        <f>IF(AND(A837="",B837="",C837="",D837="",E837="",F837=""),"",IF(OR(A837="",COUNTIF(BajetTable[ID item],A837)&lt;&gt;1),"Semak ID item",IF(OR(NOT(ISNUMBER(B837)),NOT(ISNUMBER(C837))),"Isi tarikh / amaun","OK")))</f>
        <v/>
      </c>
    </row>
    <row r="838" spans="7:7" ht="30" customHeight="1">
      <c r="G838" s="9">
        <f>IF(AND(A838="",B838="",C838="",D838="",E838="",F838=""),"",IF(OR(A838="",COUNTIF(BajetTable[ID item],A838)&lt;&gt;1),"Semak ID item",IF(OR(NOT(ISNUMBER(B838)),NOT(ISNUMBER(C838))),"Isi tarikh / amaun","OK")))</f>
        <v/>
      </c>
    </row>
    <row r="839" spans="7:7" ht="30" customHeight="1">
      <c r="G839" s="9">
        <f>IF(AND(A839="",B839="",C839="",D839="",E839="",F839=""),"",IF(OR(A839="",COUNTIF(BajetTable[ID item],A839)&lt;&gt;1),"Semak ID item",IF(OR(NOT(ISNUMBER(B839)),NOT(ISNUMBER(C839))),"Isi tarikh / amaun","OK")))</f>
        <v/>
      </c>
    </row>
    <row r="840" spans="7:7" ht="30" customHeight="1">
      <c r="G840" s="9">
        <f>IF(AND(A840="",B840="",C840="",D840="",E840="",F840=""),"",IF(OR(A840="",COUNTIF(BajetTable[ID item],A840)&lt;&gt;1),"Semak ID item",IF(OR(NOT(ISNUMBER(B840)),NOT(ISNUMBER(C840))),"Isi tarikh / amaun","OK")))</f>
        <v/>
      </c>
    </row>
    <row r="841" spans="7:7" ht="30" customHeight="1">
      <c r="G841" s="9">
        <f>IF(AND(A841="",B841="",C841="",D841="",E841="",F841=""),"",IF(OR(A841="",COUNTIF(BajetTable[ID item],A841)&lt;&gt;1),"Semak ID item",IF(OR(NOT(ISNUMBER(B841)),NOT(ISNUMBER(C841))),"Isi tarikh / amaun","OK")))</f>
        <v/>
      </c>
    </row>
    <row r="842" spans="7:7" ht="30" customHeight="1">
      <c r="G842" s="9">
        <f>IF(AND(A842="",B842="",C842="",D842="",E842="",F842=""),"",IF(OR(A842="",COUNTIF(BajetTable[ID item],A842)&lt;&gt;1),"Semak ID item",IF(OR(NOT(ISNUMBER(B842)),NOT(ISNUMBER(C842))),"Isi tarikh / amaun","OK")))</f>
        <v/>
      </c>
    </row>
    <row r="843" spans="7:7" ht="30" customHeight="1">
      <c r="G843" s="9">
        <f>IF(AND(A843="",B843="",C843="",D843="",E843="",F843=""),"",IF(OR(A843="",COUNTIF(BajetTable[ID item],A843)&lt;&gt;1),"Semak ID item",IF(OR(NOT(ISNUMBER(B843)),NOT(ISNUMBER(C843))),"Isi tarikh / amaun","OK")))</f>
        <v/>
      </c>
    </row>
    <row r="844" spans="7:7" ht="30" customHeight="1">
      <c r="G844" s="9">
        <f>IF(AND(A844="",B844="",C844="",D844="",E844="",F844=""),"",IF(OR(A844="",COUNTIF(BajetTable[ID item],A844)&lt;&gt;1),"Semak ID item",IF(OR(NOT(ISNUMBER(B844)),NOT(ISNUMBER(C844))),"Isi tarikh / amaun","OK")))</f>
        <v/>
      </c>
    </row>
    <row r="845" spans="7:7" ht="30" customHeight="1">
      <c r="G845" s="9">
        <f>IF(AND(A845="",B845="",C845="",D845="",E845="",F845=""),"",IF(OR(A845="",COUNTIF(BajetTable[ID item],A845)&lt;&gt;1),"Semak ID item",IF(OR(NOT(ISNUMBER(B845)),NOT(ISNUMBER(C845))),"Isi tarikh / amaun","OK")))</f>
        <v/>
      </c>
    </row>
    <row r="846" spans="7:7" ht="30" customHeight="1">
      <c r="G846" s="9">
        <f>IF(AND(A846="",B846="",C846="",D846="",E846="",F846=""),"",IF(OR(A846="",COUNTIF(BajetTable[ID item],A846)&lt;&gt;1),"Semak ID item",IF(OR(NOT(ISNUMBER(B846)),NOT(ISNUMBER(C846))),"Isi tarikh / amaun","OK")))</f>
        <v/>
      </c>
    </row>
    <row r="847" spans="7:7" ht="30" customHeight="1">
      <c r="G847" s="9">
        <f>IF(AND(A847="",B847="",C847="",D847="",E847="",F847=""),"",IF(OR(A847="",COUNTIF(BajetTable[ID item],A847)&lt;&gt;1),"Semak ID item",IF(OR(NOT(ISNUMBER(B847)),NOT(ISNUMBER(C847))),"Isi tarikh / amaun","OK")))</f>
        <v/>
      </c>
    </row>
    <row r="848" spans="7:7" ht="30" customHeight="1">
      <c r="G848" s="9">
        <f>IF(AND(A848="",B848="",C848="",D848="",E848="",F848=""),"",IF(OR(A848="",COUNTIF(BajetTable[ID item],A848)&lt;&gt;1),"Semak ID item",IF(OR(NOT(ISNUMBER(B848)),NOT(ISNUMBER(C848))),"Isi tarikh / amaun","OK")))</f>
        <v/>
      </c>
    </row>
    <row r="849" spans="7:7" ht="30" customHeight="1">
      <c r="G849" s="9">
        <f>IF(AND(A849="",B849="",C849="",D849="",E849="",F849=""),"",IF(OR(A849="",COUNTIF(BajetTable[ID item],A849)&lt;&gt;1),"Semak ID item",IF(OR(NOT(ISNUMBER(B849)),NOT(ISNUMBER(C849))),"Isi tarikh / amaun","OK")))</f>
        <v/>
      </c>
    </row>
    <row r="850" spans="7:7" ht="30" customHeight="1">
      <c r="G850" s="9">
        <f>IF(AND(A850="",B850="",C850="",D850="",E850="",F850=""),"",IF(OR(A850="",COUNTIF(BajetTable[ID item],A850)&lt;&gt;1),"Semak ID item",IF(OR(NOT(ISNUMBER(B850)),NOT(ISNUMBER(C850))),"Isi tarikh / amaun","OK")))</f>
        <v/>
      </c>
    </row>
    <row r="851" spans="7:7" ht="30" customHeight="1">
      <c r="G851" s="9">
        <f>IF(AND(A851="",B851="",C851="",D851="",E851="",F851=""),"",IF(OR(A851="",COUNTIF(BajetTable[ID item],A851)&lt;&gt;1),"Semak ID item",IF(OR(NOT(ISNUMBER(B851)),NOT(ISNUMBER(C851))),"Isi tarikh / amaun","OK")))</f>
        <v/>
      </c>
    </row>
    <row r="852" spans="7:7" ht="30" customHeight="1">
      <c r="G852" s="9">
        <f>IF(AND(A852="",B852="",C852="",D852="",E852="",F852=""),"",IF(OR(A852="",COUNTIF(BajetTable[ID item],A852)&lt;&gt;1),"Semak ID item",IF(OR(NOT(ISNUMBER(B852)),NOT(ISNUMBER(C852))),"Isi tarikh / amaun","OK")))</f>
        <v/>
      </c>
    </row>
    <row r="853" spans="7:7" ht="30" customHeight="1">
      <c r="G853" s="9">
        <f>IF(AND(A853="",B853="",C853="",D853="",E853="",F853=""),"",IF(OR(A853="",COUNTIF(BajetTable[ID item],A853)&lt;&gt;1),"Semak ID item",IF(OR(NOT(ISNUMBER(B853)),NOT(ISNUMBER(C853))),"Isi tarikh / amaun","OK")))</f>
        <v/>
      </c>
    </row>
    <row r="854" spans="7:7" ht="30" customHeight="1">
      <c r="G854" s="9">
        <f>IF(AND(A854="",B854="",C854="",D854="",E854="",F854=""),"",IF(OR(A854="",COUNTIF(BajetTable[ID item],A854)&lt;&gt;1),"Semak ID item",IF(OR(NOT(ISNUMBER(B854)),NOT(ISNUMBER(C854))),"Isi tarikh / amaun","OK")))</f>
        <v/>
      </c>
    </row>
    <row r="855" spans="7:7" ht="30" customHeight="1">
      <c r="G855" s="9">
        <f>IF(AND(A855="",B855="",C855="",D855="",E855="",F855=""),"",IF(OR(A855="",COUNTIF(BajetTable[ID item],A855)&lt;&gt;1),"Semak ID item",IF(OR(NOT(ISNUMBER(B855)),NOT(ISNUMBER(C855))),"Isi tarikh / amaun","OK")))</f>
        <v/>
      </c>
    </row>
    <row r="856" spans="7:7" ht="30" customHeight="1">
      <c r="G856" s="9">
        <f>IF(AND(A856="",B856="",C856="",D856="",E856="",F856=""),"",IF(OR(A856="",COUNTIF(BajetTable[ID item],A856)&lt;&gt;1),"Semak ID item",IF(OR(NOT(ISNUMBER(B856)),NOT(ISNUMBER(C856))),"Isi tarikh / amaun","OK")))</f>
        <v/>
      </c>
    </row>
    <row r="857" spans="7:7" ht="30" customHeight="1">
      <c r="G857" s="9">
        <f>IF(AND(A857="",B857="",C857="",D857="",E857="",F857=""),"",IF(OR(A857="",COUNTIF(BajetTable[ID item],A857)&lt;&gt;1),"Semak ID item",IF(OR(NOT(ISNUMBER(B857)),NOT(ISNUMBER(C857))),"Isi tarikh / amaun","OK")))</f>
        <v/>
      </c>
    </row>
    <row r="858" spans="7:7" ht="30" customHeight="1">
      <c r="G858" s="9">
        <f>IF(AND(A858="",B858="",C858="",D858="",E858="",F858=""),"",IF(OR(A858="",COUNTIF(BajetTable[ID item],A858)&lt;&gt;1),"Semak ID item",IF(OR(NOT(ISNUMBER(B858)),NOT(ISNUMBER(C858))),"Isi tarikh / amaun","OK")))</f>
        <v/>
      </c>
    </row>
    <row r="859" spans="7:7" ht="30" customHeight="1">
      <c r="G859" s="9">
        <f>IF(AND(A859="",B859="",C859="",D859="",E859="",F859=""),"",IF(OR(A859="",COUNTIF(BajetTable[ID item],A859)&lt;&gt;1),"Semak ID item",IF(OR(NOT(ISNUMBER(B859)),NOT(ISNUMBER(C859))),"Isi tarikh / amaun","OK")))</f>
        <v/>
      </c>
    </row>
    <row r="860" spans="7:7" ht="30" customHeight="1">
      <c r="G860" s="9">
        <f>IF(AND(A860="",B860="",C860="",D860="",E860="",F860=""),"",IF(OR(A860="",COUNTIF(BajetTable[ID item],A860)&lt;&gt;1),"Semak ID item",IF(OR(NOT(ISNUMBER(B860)),NOT(ISNUMBER(C860))),"Isi tarikh / amaun","OK")))</f>
        <v/>
      </c>
    </row>
    <row r="861" spans="7:7" ht="30" customHeight="1">
      <c r="G861" s="9">
        <f>IF(AND(A861="",B861="",C861="",D861="",E861="",F861=""),"",IF(OR(A861="",COUNTIF(BajetTable[ID item],A861)&lt;&gt;1),"Semak ID item",IF(OR(NOT(ISNUMBER(B861)),NOT(ISNUMBER(C861))),"Isi tarikh / amaun","OK")))</f>
        <v/>
      </c>
    </row>
    <row r="862" spans="7:7" ht="30" customHeight="1">
      <c r="G862" s="9">
        <f>IF(AND(A862="",B862="",C862="",D862="",E862="",F862=""),"",IF(OR(A862="",COUNTIF(BajetTable[ID item],A862)&lt;&gt;1),"Semak ID item",IF(OR(NOT(ISNUMBER(B862)),NOT(ISNUMBER(C862))),"Isi tarikh / amaun","OK")))</f>
        <v/>
      </c>
    </row>
    <row r="863" spans="7:7" ht="30" customHeight="1">
      <c r="G863" s="9">
        <f>IF(AND(A863="",B863="",C863="",D863="",E863="",F863=""),"",IF(OR(A863="",COUNTIF(BajetTable[ID item],A863)&lt;&gt;1),"Semak ID item",IF(OR(NOT(ISNUMBER(B863)),NOT(ISNUMBER(C863))),"Isi tarikh / amaun","OK")))</f>
        <v/>
      </c>
    </row>
    <row r="864" spans="7:7" ht="30" customHeight="1">
      <c r="G864" s="9">
        <f>IF(AND(A864="",B864="",C864="",D864="",E864="",F864=""),"",IF(OR(A864="",COUNTIF(BajetTable[ID item],A864)&lt;&gt;1),"Semak ID item",IF(OR(NOT(ISNUMBER(B864)),NOT(ISNUMBER(C864))),"Isi tarikh / amaun","OK")))</f>
        <v/>
      </c>
    </row>
    <row r="865" spans="7:7" ht="30" customHeight="1">
      <c r="G865" s="9">
        <f>IF(AND(A865="",B865="",C865="",D865="",E865="",F865=""),"",IF(OR(A865="",COUNTIF(BajetTable[ID item],A865)&lt;&gt;1),"Semak ID item",IF(OR(NOT(ISNUMBER(B865)),NOT(ISNUMBER(C865))),"Isi tarikh / amaun","OK")))</f>
        <v/>
      </c>
    </row>
    <row r="866" spans="7:7" ht="30" customHeight="1">
      <c r="G866" s="9">
        <f>IF(AND(A866="",B866="",C866="",D866="",E866="",F866=""),"",IF(OR(A866="",COUNTIF(BajetTable[ID item],A866)&lt;&gt;1),"Semak ID item",IF(OR(NOT(ISNUMBER(B866)),NOT(ISNUMBER(C866))),"Isi tarikh / amaun","OK")))</f>
        <v/>
      </c>
    </row>
    <row r="867" spans="7:7" ht="30" customHeight="1">
      <c r="G867" s="9">
        <f>IF(AND(A867="",B867="",C867="",D867="",E867="",F867=""),"",IF(OR(A867="",COUNTIF(BajetTable[ID item],A867)&lt;&gt;1),"Semak ID item",IF(OR(NOT(ISNUMBER(B867)),NOT(ISNUMBER(C867))),"Isi tarikh / amaun","OK")))</f>
        <v/>
      </c>
    </row>
    <row r="868" spans="7:7" ht="30" customHeight="1">
      <c r="G868" s="9">
        <f>IF(AND(A868="",B868="",C868="",D868="",E868="",F868=""),"",IF(OR(A868="",COUNTIF(BajetTable[ID item],A868)&lt;&gt;1),"Semak ID item",IF(OR(NOT(ISNUMBER(B868)),NOT(ISNUMBER(C868))),"Isi tarikh / amaun","OK")))</f>
        <v/>
      </c>
    </row>
    <row r="869" spans="7:7" ht="30" customHeight="1">
      <c r="G869" s="9">
        <f>IF(AND(A869="",B869="",C869="",D869="",E869="",F869=""),"",IF(OR(A869="",COUNTIF(BajetTable[ID item],A869)&lt;&gt;1),"Semak ID item",IF(OR(NOT(ISNUMBER(B869)),NOT(ISNUMBER(C869))),"Isi tarikh / amaun","OK")))</f>
        <v/>
      </c>
    </row>
    <row r="870" spans="7:7" ht="30" customHeight="1">
      <c r="G870" s="9">
        <f>IF(AND(A870="",B870="",C870="",D870="",E870="",F870=""),"",IF(OR(A870="",COUNTIF(BajetTable[ID item],A870)&lt;&gt;1),"Semak ID item",IF(OR(NOT(ISNUMBER(B870)),NOT(ISNUMBER(C870))),"Isi tarikh / amaun","OK")))</f>
        <v/>
      </c>
    </row>
    <row r="871" spans="7:7" ht="30" customHeight="1">
      <c r="G871" s="9">
        <f>IF(AND(A871="",B871="",C871="",D871="",E871="",F871=""),"",IF(OR(A871="",COUNTIF(BajetTable[ID item],A871)&lt;&gt;1),"Semak ID item",IF(OR(NOT(ISNUMBER(B871)),NOT(ISNUMBER(C871))),"Isi tarikh / amaun","OK")))</f>
        <v/>
      </c>
    </row>
    <row r="872" spans="7:7" ht="30" customHeight="1">
      <c r="G872" s="9">
        <f>IF(AND(A872="",B872="",C872="",D872="",E872="",F872=""),"",IF(OR(A872="",COUNTIF(BajetTable[ID item],A872)&lt;&gt;1),"Semak ID item",IF(OR(NOT(ISNUMBER(B872)),NOT(ISNUMBER(C872))),"Isi tarikh / amaun","OK")))</f>
        <v/>
      </c>
    </row>
    <row r="873" spans="7:7" ht="30" customHeight="1">
      <c r="G873" s="9">
        <f>IF(AND(A873="",B873="",C873="",D873="",E873="",F873=""),"",IF(OR(A873="",COUNTIF(BajetTable[ID item],A873)&lt;&gt;1),"Semak ID item",IF(OR(NOT(ISNUMBER(B873)),NOT(ISNUMBER(C873))),"Isi tarikh / amaun","OK")))</f>
        <v/>
      </c>
    </row>
    <row r="874" spans="7:7" ht="30" customHeight="1">
      <c r="G874" s="9">
        <f>IF(AND(A874="",B874="",C874="",D874="",E874="",F874=""),"",IF(OR(A874="",COUNTIF(BajetTable[ID item],A874)&lt;&gt;1),"Semak ID item",IF(OR(NOT(ISNUMBER(B874)),NOT(ISNUMBER(C874))),"Isi tarikh / amaun","OK")))</f>
        <v/>
      </c>
    </row>
    <row r="875" spans="7:7" ht="30" customHeight="1">
      <c r="G875" s="9">
        <f>IF(AND(A875="",B875="",C875="",D875="",E875="",F875=""),"",IF(OR(A875="",COUNTIF(BajetTable[ID item],A875)&lt;&gt;1),"Semak ID item",IF(OR(NOT(ISNUMBER(B875)),NOT(ISNUMBER(C875))),"Isi tarikh / amaun","OK")))</f>
        <v/>
      </c>
    </row>
    <row r="876" spans="7:7" ht="30" customHeight="1">
      <c r="G876" s="9">
        <f>IF(AND(A876="",B876="",C876="",D876="",E876="",F876=""),"",IF(OR(A876="",COUNTIF(BajetTable[ID item],A876)&lt;&gt;1),"Semak ID item",IF(OR(NOT(ISNUMBER(B876)),NOT(ISNUMBER(C876))),"Isi tarikh / amaun","OK")))</f>
        <v/>
      </c>
    </row>
    <row r="877" spans="7:7" ht="30" customHeight="1">
      <c r="G877" s="9">
        <f>IF(AND(A877="",B877="",C877="",D877="",E877="",F877=""),"",IF(OR(A877="",COUNTIF(BajetTable[ID item],A877)&lt;&gt;1),"Semak ID item",IF(OR(NOT(ISNUMBER(B877)),NOT(ISNUMBER(C877))),"Isi tarikh / amaun","OK")))</f>
        <v/>
      </c>
    </row>
    <row r="878" spans="7:7" ht="30" customHeight="1">
      <c r="G878" s="9">
        <f>IF(AND(A878="",B878="",C878="",D878="",E878="",F878=""),"",IF(OR(A878="",COUNTIF(BajetTable[ID item],A878)&lt;&gt;1),"Semak ID item",IF(OR(NOT(ISNUMBER(B878)),NOT(ISNUMBER(C878))),"Isi tarikh / amaun","OK")))</f>
        <v/>
      </c>
    </row>
    <row r="879" spans="7:7" ht="30" customHeight="1">
      <c r="G879" s="9">
        <f>IF(AND(A879="",B879="",C879="",D879="",E879="",F879=""),"",IF(OR(A879="",COUNTIF(BajetTable[ID item],A879)&lt;&gt;1),"Semak ID item",IF(OR(NOT(ISNUMBER(B879)),NOT(ISNUMBER(C879))),"Isi tarikh / amaun","OK")))</f>
        <v/>
      </c>
    </row>
    <row r="880" spans="7:7" ht="30" customHeight="1">
      <c r="G880" s="9">
        <f>IF(AND(A880="",B880="",C880="",D880="",E880="",F880=""),"",IF(OR(A880="",COUNTIF(BajetTable[ID item],A880)&lt;&gt;1),"Semak ID item",IF(OR(NOT(ISNUMBER(B880)),NOT(ISNUMBER(C880))),"Isi tarikh / amaun","OK")))</f>
        <v/>
      </c>
    </row>
    <row r="881" spans="7:7" ht="30" customHeight="1">
      <c r="G881" s="9">
        <f>IF(AND(A881="",B881="",C881="",D881="",E881="",F881=""),"",IF(OR(A881="",COUNTIF(BajetTable[ID item],A881)&lt;&gt;1),"Semak ID item",IF(OR(NOT(ISNUMBER(B881)),NOT(ISNUMBER(C881))),"Isi tarikh / amaun","OK")))</f>
        <v/>
      </c>
    </row>
    <row r="882" spans="7:7" ht="30" customHeight="1">
      <c r="G882" s="9">
        <f>IF(AND(A882="",B882="",C882="",D882="",E882="",F882=""),"",IF(OR(A882="",COUNTIF(BajetTable[ID item],A882)&lt;&gt;1),"Semak ID item",IF(OR(NOT(ISNUMBER(B882)),NOT(ISNUMBER(C882))),"Isi tarikh / amaun","OK")))</f>
        <v/>
      </c>
    </row>
    <row r="883" spans="7:7" ht="30" customHeight="1">
      <c r="G883" s="9">
        <f>IF(AND(A883="",B883="",C883="",D883="",E883="",F883=""),"",IF(OR(A883="",COUNTIF(BajetTable[ID item],A883)&lt;&gt;1),"Semak ID item",IF(OR(NOT(ISNUMBER(B883)),NOT(ISNUMBER(C883))),"Isi tarikh / amaun","OK")))</f>
        <v/>
      </c>
    </row>
    <row r="884" spans="7:7" ht="30" customHeight="1">
      <c r="G884" s="9">
        <f>IF(AND(A884="",B884="",C884="",D884="",E884="",F884=""),"",IF(OR(A884="",COUNTIF(BajetTable[ID item],A884)&lt;&gt;1),"Semak ID item",IF(OR(NOT(ISNUMBER(B884)),NOT(ISNUMBER(C884))),"Isi tarikh / amaun","OK")))</f>
        <v/>
      </c>
    </row>
    <row r="885" spans="7:7" ht="30" customHeight="1">
      <c r="G885" s="9">
        <f>IF(AND(A885="",B885="",C885="",D885="",E885="",F885=""),"",IF(OR(A885="",COUNTIF(BajetTable[ID item],A885)&lt;&gt;1),"Semak ID item",IF(OR(NOT(ISNUMBER(B885)),NOT(ISNUMBER(C885))),"Isi tarikh / amaun","OK")))</f>
        <v/>
      </c>
    </row>
    <row r="886" spans="7:7" ht="30" customHeight="1">
      <c r="G886" s="9">
        <f>IF(AND(A886="",B886="",C886="",D886="",E886="",F886=""),"",IF(OR(A886="",COUNTIF(BajetTable[ID item],A886)&lt;&gt;1),"Semak ID item",IF(OR(NOT(ISNUMBER(B886)),NOT(ISNUMBER(C886))),"Isi tarikh / amaun","OK")))</f>
        <v/>
      </c>
    </row>
    <row r="887" spans="7:7" ht="30" customHeight="1">
      <c r="G887" s="9">
        <f>IF(AND(A887="",B887="",C887="",D887="",E887="",F887=""),"",IF(OR(A887="",COUNTIF(BajetTable[ID item],A887)&lt;&gt;1),"Semak ID item",IF(OR(NOT(ISNUMBER(B887)),NOT(ISNUMBER(C887))),"Isi tarikh / amaun","OK")))</f>
        <v/>
      </c>
    </row>
    <row r="888" spans="7:7" ht="30" customHeight="1">
      <c r="G888" s="9">
        <f>IF(AND(A888="",B888="",C888="",D888="",E888="",F888=""),"",IF(OR(A888="",COUNTIF(BajetTable[ID item],A888)&lt;&gt;1),"Semak ID item",IF(OR(NOT(ISNUMBER(B888)),NOT(ISNUMBER(C888))),"Isi tarikh / amaun","OK")))</f>
        <v/>
      </c>
    </row>
    <row r="889" spans="7:7" ht="30" customHeight="1">
      <c r="G889" s="9">
        <f>IF(AND(A889="",B889="",C889="",D889="",E889="",F889=""),"",IF(OR(A889="",COUNTIF(BajetTable[ID item],A889)&lt;&gt;1),"Semak ID item",IF(OR(NOT(ISNUMBER(B889)),NOT(ISNUMBER(C889))),"Isi tarikh / amaun","OK")))</f>
        <v/>
      </c>
    </row>
    <row r="890" spans="7:7" ht="30" customHeight="1">
      <c r="G890" s="9">
        <f>IF(AND(A890="",B890="",C890="",D890="",E890="",F890=""),"",IF(OR(A890="",COUNTIF(BajetTable[ID item],A890)&lt;&gt;1),"Semak ID item",IF(OR(NOT(ISNUMBER(B890)),NOT(ISNUMBER(C890))),"Isi tarikh / amaun","OK")))</f>
        <v/>
      </c>
    </row>
    <row r="891" spans="7:7" ht="30" customHeight="1">
      <c r="G891" s="9">
        <f>IF(AND(A891="",B891="",C891="",D891="",E891="",F891=""),"",IF(OR(A891="",COUNTIF(BajetTable[ID item],A891)&lt;&gt;1),"Semak ID item",IF(OR(NOT(ISNUMBER(B891)),NOT(ISNUMBER(C891))),"Isi tarikh / amaun","OK")))</f>
        <v/>
      </c>
    </row>
    <row r="892" spans="7:7" ht="30" customHeight="1">
      <c r="G892" s="9">
        <f>IF(AND(A892="",B892="",C892="",D892="",E892="",F892=""),"",IF(OR(A892="",COUNTIF(BajetTable[ID item],A892)&lt;&gt;1),"Semak ID item",IF(OR(NOT(ISNUMBER(B892)),NOT(ISNUMBER(C892))),"Isi tarikh / amaun","OK")))</f>
        <v/>
      </c>
    </row>
    <row r="893" spans="7:7" ht="30" customHeight="1">
      <c r="G893" s="9">
        <f>IF(AND(A893="",B893="",C893="",D893="",E893="",F893=""),"",IF(OR(A893="",COUNTIF(BajetTable[ID item],A893)&lt;&gt;1),"Semak ID item",IF(OR(NOT(ISNUMBER(B893)),NOT(ISNUMBER(C893))),"Isi tarikh / amaun","OK")))</f>
        <v/>
      </c>
    </row>
    <row r="894" spans="7:7" ht="30" customHeight="1">
      <c r="G894" s="9">
        <f>IF(AND(A894="",B894="",C894="",D894="",E894="",F894=""),"",IF(OR(A894="",COUNTIF(BajetTable[ID item],A894)&lt;&gt;1),"Semak ID item",IF(OR(NOT(ISNUMBER(B894)),NOT(ISNUMBER(C894))),"Isi tarikh / amaun","OK")))</f>
        <v/>
      </c>
    </row>
    <row r="895" spans="7:7" ht="30" customHeight="1">
      <c r="G895" s="9">
        <f>IF(AND(A895="",B895="",C895="",D895="",E895="",F895=""),"",IF(OR(A895="",COUNTIF(BajetTable[ID item],A895)&lt;&gt;1),"Semak ID item",IF(OR(NOT(ISNUMBER(B895)),NOT(ISNUMBER(C895))),"Isi tarikh / amaun","OK")))</f>
        <v/>
      </c>
    </row>
    <row r="896" spans="7:7" ht="30" customHeight="1">
      <c r="G896" s="9">
        <f>IF(AND(A896="",B896="",C896="",D896="",E896="",F896=""),"",IF(OR(A896="",COUNTIF(BajetTable[ID item],A896)&lt;&gt;1),"Semak ID item",IF(OR(NOT(ISNUMBER(B896)),NOT(ISNUMBER(C896))),"Isi tarikh / amaun","OK")))</f>
        <v/>
      </c>
    </row>
    <row r="897" spans="7:7" ht="30" customHeight="1">
      <c r="G897" s="9">
        <f>IF(AND(A897="",B897="",C897="",D897="",E897="",F897=""),"",IF(OR(A897="",COUNTIF(BajetTable[ID item],A897)&lt;&gt;1),"Semak ID item",IF(OR(NOT(ISNUMBER(B897)),NOT(ISNUMBER(C897))),"Isi tarikh / amaun","OK")))</f>
        <v/>
      </c>
    </row>
    <row r="898" spans="7:7" ht="30" customHeight="1">
      <c r="G898" s="9">
        <f>IF(AND(A898="",B898="",C898="",D898="",E898="",F898=""),"",IF(OR(A898="",COUNTIF(BajetTable[ID item],A898)&lt;&gt;1),"Semak ID item",IF(OR(NOT(ISNUMBER(B898)),NOT(ISNUMBER(C898))),"Isi tarikh / amaun","OK")))</f>
        <v/>
      </c>
    </row>
    <row r="899" spans="7:7" ht="30" customHeight="1">
      <c r="G899" s="9">
        <f>IF(AND(A899="",B899="",C899="",D899="",E899="",F899=""),"",IF(OR(A899="",COUNTIF(BajetTable[ID item],A899)&lt;&gt;1),"Semak ID item",IF(OR(NOT(ISNUMBER(B899)),NOT(ISNUMBER(C899))),"Isi tarikh / amaun","OK")))</f>
        <v/>
      </c>
    </row>
    <row r="900" spans="7:7" ht="30" customHeight="1">
      <c r="G900" s="9">
        <f>IF(AND(A900="",B900="",C900="",D900="",E900="",F900=""),"",IF(OR(A900="",COUNTIF(BajetTable[ID item],A900)&lt;&gt;1),"Semak ID item",IF(OR(NOT(ISNUMBER(B900)),NOT(ISNUMBER(C900))),"Isi tarikh / amaun","OK")))</f>
        <v/>
      </c>
    </row>
    <row r="901" spans="7:7" ht="30" customHeight="1">
      <c r="G901" s="9">
        <f>IF(AND(A901="",B901="",C901="",D901="",E901="",F901=""),"",IF(OR(A901="",COUNTIF(BajetTable[ID item],A901)&lt;&gt;1),"Semak ID item",IF(OR(NOT(ISNUMBER(B901)),NOT(ISNUMBER(C901))),"Isi tarikh / amaun","OK")))</f>
        <v/>
      </c>
    </row>
    <row r="902" spans="7:7" ht="30" customHeight="1">
      <c r="G902" s="9">
        <f>IF(AND(A902="",B902="",C902="",D902="",E902="",F902=""),"",IF(OR(A902="",COUNTIF(BajetTable[ID item],A902)&lt;&gt;1),"Semak ID item",IF(OR(NOT(ISNUMBER(B902)),NOT(ISNUMBER(C902))),"Isi tarikh / amaun","OK")))</f>
        <v/>
      </c>
    </row>
    <row r="903" spans="7:7" ht="30" customHeight="1">
      <c r="G903" s="9">
        <f>IF(AND(A903="",B903="",C903="",D903="",E903="",F903=""),"",IF(OR(A903="",COUNTIF(BajetTable[ID item],A903)&lt;&gt;1),"Semak ID item",IF(OR(NOT(ISNUMBER(B903)),NOT(ISNUMBER(C903))),"Isi tarikh / amaun","OK")))</f>
        <v/>
      </c>
    </row>
    <row r="904" spans="7:7" ht="30" customHeight="1">
      <c r="G904" s="9">
        <f>IF(AND(A904="",B904="",C904="",D904="",E904="",F904=""),"",IF(OR(A904="",COUNTIF(BajetTable[ID item],A904)&lt;&gt;1),"Semak ID item",IF(OR(NOT(ISNUMBER(B904)),NOT(ISNUMBER(C904))),"Isi tarikh / amaun","OK")))</f>
        <v/>
      </c>
    </row>
    <row r="905" spans="7:7" ht="30" customHeight="1">
      <c r="G905" s="9">
        <f>IF(AND(A905="",B905="",C905="",D905="",E905="",F905=""),"",IF(OR(A905="",COUNTIF(BajetTable[ID item],A905)&lt;&gt;1),"Semak ID item",IF(OR(NOT(ISNUMBER(B905)),NOT(ISNUMBER(C905))),"Isi tarikh / amaun","OK")))</f>
        <v/>
      </c>
    </row>
    <row r="906" spans="7:7" ht="30" customHeight="1">
      <c r="G906" s="9">
        <f>IF(AND(A906="",B906="",C906="",D906="",E906="",F906=""),"",IF(OR(A906="",COUNTIF(BajetTable[ID item],A906)&lt;&gt;1),"Semak ID item",IF(OR(NOT(ISNUMBER(B906)),NOT(ISNUMBER(C906))),"Isi tarikh / amaun","OK")))</f>
        <v/>
      </c>
    </row>
    <row r="907" spans="7:7" ht="30" customHeight="1">
      <c r="G907" s="9">
        <f>IF(AND(A907="",B907="",C907="",D907="",E907="",F907=""),"",IF(OR(A907="",COUNTIF(BajetTable[ID item],A907)&lt;&gt;1),"Semak ID item",IF(OR(NOT(ISNUMBER(B907)),NOT(ISNUMBER(C907))),"Isi tarikh / amaun","OK")))</f>
        <v/>
      </c>
    </row>
    <row r="908" spans="7:7" ht="30" customHeight="1">
      <c r="G908" s="9">
        <f>IF(AND(A908="",B908="",C908="",D908="",E908="",F908=""),"",IF(OR(A908="",COUNTIF(BajetTable[ID item],A908)&lt;&gt;1),"Semak ID item",IF(OR(NOT(ISNUMBER(B908)),NOT(ISNUMBER(C908))),"Isi tarikh / amaun","OK")))</f>
        <v/>
      </c>
    </row>
    <row r="909" spans="7:7" ht="30" customHeight="1">
      <c r="G909" s="9">
        <f>IF(AND(A909="",B909="",C909="",D909="",E909="",F909=""),"",IF(OR(A909="",COUNTIF(BajetTable[ID item],A909)&lt;&gt;1),"Semak ID item",IF(OR(NOT(ISNUMBER(B909)),NOT(ISNUMBER(C909))),"Isi tarikh / amaun","OK")))</f>
        <v/>
      </c>
    </row>
    <row r="910" spans="7:7" ht="30" customHeight="1">
      <c r="G910" s="9">
        <f>IF(AND(A910="",B910="",C910="",D910="",E910="",F910=""),"",IF(OR(A910="",COUNTIF(BajetTable[ID item],A910)&lt;&gt;1),"Semak ID item",IF(OR(NOT(ISNUMBER(B910)),NOT(ISNUMBER(C910))),"Isi tarikh / amaun","OK")))</f>
        <v/>
      </c>
    </row>
    <row r="911" spans="7:7" ht="30" customHeight="1">
      <c r="G911" s="9">
        <f>IF(AND(A911="",B911="",C911="",D911="",E911="",F911=""),"",IF(OR(A911="",COUNTIF(BajetTable[ID item],A911)&lt;&gt;1),"Semak ID item",IF(OR(NOT(ISNUMBER(B911)),NOT(ISNUMBER(C911))),"Isi tarikh / amaun","OK")))</f>
        <v/>
      </c>
    </row>
    <row r="912" spans="7:7" ht="30" customHeight="1">
      <c r="G912" s="9">
        <f>IF(AND(A912="",B912="",C912="",D912="",E912="",F912=""),"",IF(OR(A912="",COUNTIF(BajetTable[ID item],A912)&lt;&gt;1),"Semak ID item",IF(OR(NOT(ISNUMBER(B912)),NOT(ISNUMBER(C912))),"Isi tarikh / amaun","OK")))</f>
        <v/>
      </c>
    </row>
    <row r="913" spans="7:7" ht="30" customHeight="1">
      <c r="G913" s="9">
        <f>IF(AND(A913="",B913="",C913="",D913="",E913="",F913=""),"",IF(OR(A913="",COUNTIF(BajetTable[ID item],A913)&lt;&gt;1),"Semak ID item",IF(OR(NOT(ISNUMBER(B913)),NOT(ISNUMBER(C913))),"Isi tarikh / amaun","OK")))</f>
        <v/>
      </c>
    </row>
    <row r="914" spans="7:7" ht="30" customHeight="1">
      <c r="G914" s="9">
        <f>IF(AND(A914="",B914="",C914="",D914="",E914="",F914=""),"",IF(OR(A914="",COUNTIF(BajetTable[ID item],A914)&lt;&gt;1),"Semak ID item",IF(OR(NOT(ISNUMBER(B914)),NOT(ISNUMBER(C914))),"Isi tarikh / amaun","OK")))</f>
        <v/>
      </c>
    </row>
    <row r="915" spans="7:7" ht="30" customHeight="1">
      <c r="G915" s="9">
        <f>IF(AND(A915="",B915="",C915="",D915="",E915="",F915=""),"",IF(OR(A915="",COUNTIF(BajetTable[ID item],A915)&lt;&gt;1),"Semak ID item",IF(OR(NOT(ISNUMBER(B915)),NOT(ISNUMBER(C915))),"Isi tarikh / amaun","OK")))</f>
        <v/>
      </c>
    </row>
    <row r="916" spans="7:7" ht="30" customHeight="1">
      <c r="G916" s="9">
        <f>IF(AND(A916="",B916="",C916="",D916="",E916="",F916=""),"",IF(OR(A916="",COUNTIF(BajetTable[ID item],A916)&lt;&gt;1),"Semak ID item",IF(OR(NOT(ISNUMBER(B916)),NOT(ISNUMBER(C916))),"Isi tarikh / amaun","OK")))</f>
        <v/>
      </c>
    </row>
    <row r="917" spans="7:7" ht="30" customHeight="1">
      <c r="G917" s="9">
        <f>IF(AND(A917="",B917="",C917="",D917="",E917="",F917=""),"",IF(OR(A917="",COUNTIF(BajetTable[ID item],A917)&lt;&gt;1),"Semak ID item",IF(OR(NOT(ISNUMBER(B917)),NOT(ISNUMBER(C917))),"Isi tarikh / amaun","OK")))</f>
        <v/>
      </c>
    </row>
    <row r="918" spans="7:7" ht="30" customHeight="1">
      <c r="G918" s="9">
        <f>IF(AND(A918="",B918="",C918="",D918="",E918="",F918=""),"",IF(OR(A918="",COUNTIF(BajetTable[ID item],A918)&lt;&gt;1),"Semak ID item",IF(OR(NOT(ISNUMBER(B918)),NOT(ISNUMBER(C918))),"Isi tarikh / amaun","OK")))</f>
        <v/>
      </c>
    </row>
    <row r="919" spans="7:7" ht="30" customHeight="1">
      <c r="G919" s="9">
        <f>IF(AND(A919="",B919="",C919="",D919="",E919="",F919=""),"",IF(OR(A919="",COUNTIF(BajetTable[ID item],A919)&lt;&gt;1),"Semak ID item",IF(OR(NOT(ISNUMBER(B919)),NOT(ISNUMBER(C919))),"Isi tarikh / amaun","OK")))</f>
        <v/>
      </c>
    </row>
    <row r="920" spans="7:7" ht="30" customHeight="1">
      <c r="G920" s="9">
        <f>IF(AND(A920="",B920="",C920="",D920="",E920="",F920=""),"",IF(OR(A920="",COUNTIF(BajetTable[ID item],A920)&lt;&gt;1),"Semak ID item",IF(OR(NOT(ISNUMBER(B920)),NOT(ISNUMBER(C920))),"Isi tarikh / amaun","OK")))</f>
        <v/>
      </c>
    </row>
    <row r="921" spans="7:7" ht="30" customHeight="1">
      <c r="G921" s="9">
        <f>IF(AND(A921="",B921="",C921="",D921="",E921="",F921=""),"",IF(OR(A921="",COUNTIF(BajetTable[ID item],A921)&lt;&gt;1),"Semak ID item",IF(OR(NOT(ISNUMBER(B921)),NOT(ISNUMBER(C921))),"Isi tarikh / amaun","OK")))</f>
        <v/>
      </c>
    </row>
    <row r="922" spans="7:7" ht="30" customHeight="1">
      <c r="G922" s="9">
        <f>IF(AND(A922="",B922="",C922="",D922="",E922="",F922=""),"",IF(OR(A922="",COUNTIF(BajetTable[ID item],A922)&lt;&gt;1),"Semak ID item",IF(OR(NOT(ISNUMBER(B922)),NOT(ISNUMBER(C922))),"Isi tarikh / amaun","OK")))</f>
        <v/>
      </c>
    </row>
    <row r="923" spans="7:7" ht="30" customHeight="1">
      <c r="G923" s="9">
        <f>IF(AND(A923="",B923="",C923="",D923="",E923="",F923=""),"",IF(OR(A923="",COUNTIF(BajetTable[ID item],A923)&lt;&gt;1),"Semak ID item",IF(OR(NOT(ISNUMBER(B923)),NOT(ISNUMBER(C923))),"Isi tarikh / amaun","OK")))</f>
        <v/>
      </c>
    </row>
    <row r="924" spans="7:7" ht="30" customHeight="1">
      <c r="G924" s="9">
        <f>IF(AND(A924="",B924="",C924="",D924="",E924="",F924=""),"",IF(OR(A924="",COUNTIF(BajetTable[ID item],A924)&lt;&gt;1),"Semak ID item",IF(OR(NOT(ISNUMBER(B924)),NOT(ISNUMBER(C924))),"Isi tarikh / amaun","OK")))</f>
        <v/>
      </c>
    </row>
    <row r="925" spans="7:7" ht="30" customHeight="1">
      <c r="G925" s="9">
        <f>IF(AND(A925="",B925="",C925="",D925="",E925="",F925=""),"",IF(OR(A925="",COUNTIF(BajetTable[ID item],A925)&lt;&gt;1),"Semak ID item",IF(OR(NOT(ISNUMBER(B925)),NOT(ISNUMBER(C925))),"Isi tarikh / amaun","OK")))</f>
        <v/>
      </c>
    </row>
    <row r="926" spans="7:7" ht="30" customHeight="1">
      <c r="G926" s="9">
        <f>IF(AND(A926="",B926="",C926="",D926="",E926="",F926=""),"",IF(OR(A926="",COUNTIF(BajetTable[ID item],A926)&lt;&gt;1),"Semak ID item",IF(OR(NOT(ISNUMBER(B926)),NOT(ISNUMBER(C926))),"Isi tarikh / amaun","OK")))</f>
        <v/>
      </c>
    </row>
    <row r="927" spans="7:7" ht="30" customHeight="1">
      <c r="G927" s="9">
        <f>IF(AND(A927="",B927="",C927="",D927="",E927="",F927=""),"",IF(OR(A927="",COUNTIF(BajetTable[ID item],A927)&lt;&gt;1),"Semak ID item",IF(OR(NOT(ISNUMBER(B927)),NOT(ISNUMBER(C927))),"Isi tarikh / amaun","OK")))</f>
        <v/>
      </c>
    </row>
    <row r="928" spans="7:7" ht="30" customHeight="1">
      <c r="G928" s="9">
        <f>IF(AND(A928="",B928="",C928="",D928="",E928="",F928=""),"",IF(OR(A928="",COUNTIF(BajetTable[ID item],A928)&lt;&gt;1),"Semak ID item",IF(OR(NOT(ISNUMBER(B928)),NOT(ISNUMBER(C928))),"Isi tarikh / amaun","OK")))</f>
        <v/>
      </c>
    </row>
    <row r="929" spans="7:7" ht="30" customHeight="1">
      <c r="G929" s="9">
        <f>IF(AND(A929="",B929="",C929="",D929="",E929="",F929=""),"",IF(OR(A929="",COUNTIF(BajetTable[ID item],A929)&lt;&gt;1),"Semak ID item",IF(OR(NOT(ISNUMBER(B929)),NOT(ISNUMBER(C929))),"Isi tarikh / amaun","OK")))</f>
        <v/>
      </c>
    </row>
    <row r="930" spans="7:7" ht="30" customHeight="1">
      <c r="G930" s="9">
        <f>IF(AND(A930="",B930="",C930="",D930="",E930="",F930=""),"",IF(OR(A930="",COUNTIF(BajetTable[ID item],A930)&lt;&gt;1),"Semak ID item",IF(OR(NOT(ISNUMBER(B930)),NOT(ISNUMBER(C930))),"Isi tarikh / amaun","OK")))</f>
        <v/>
      </c>
    </row>
    <row r="931" spans="7:7" ht="30" customHeight="1">
      <c r="G931" s="9">
        <f>IF(AND(A931="",B931="",C931="",D931="",E931="",F931=""),"",IF(OR(A931="",COUNTIF(BajetTable[ID item],A931)&lt;&gt;1),"Semak ID item",IF(OR(NOT(ISNUMBER(B931)),NOT(ISNUMBER(C931))),"Isi tarikh / amaun","OK")))</f>
        <v/>
      </c>
    </row>
    <row r="932" spans="7:7" ht="30" customHeight="1">
      <c r="G932" s="9">
        <f>IF(AND(A932="",B932="",C932="",D932="",E932="",F932=""),"",IF(OR(A932="",COUNTIF(BajetTable[ID item],A932)&lt;&gt;1),"Semak ID item",IF(OR(NOT(ISNUMBER(B932)),NOT(ISNUMBER(C932))),"Isi tarikh / amaun","OK")))</f>
        <v/>
      </c>
    </row>
    <row r="933" spans="7:7" ht="30" customHeight="1">
      <c r="G933" s="9">
        <f>IF(AND(A933="",B933="",C933="",D933="",E933="",F933=""),"",IF(OR(A933="",COUNTIF(BajetTable[ID item],A933)&lt;&gt;1),"Semak ID item",IF(OR(NOT(ISNUMBER(B933)),NOT(ISNUMBER(C933))),"Isi tarikh / amaun","OK")))</f>
        <v/>
      </c>
    </row>
    <row r="934" spans="7:7" ht="30" customHeight="1">
      <c r="G934" s="9">
        <f>IF(AND(A934="",B934="",C934="",D934="",E934="",F934=""),"",IF(OR(A934="",COUNTIF(BajetTable[ID item],A934)&lt;&gt;1),"Semak ID item",IF(OR(NOT(ISNUMBER(B934)),NOT(ISNUMBER(C934))),"Isi tarikh / amaun","OK")))</f>
        <v/>
      </c>
    </row>
    <row r="935" spans="7:7" ht="30" customHeight="1">
      <c r="G935" s="9">
        <f>IF(AND(A935="",B935="",C935="",D935="",E935="",F935=""),"",IF(OR(A935="",COUNTIF(BajetTable[ID item],A935)&lt;&gt;1),"Semak ID item",IF(OR(NOT(ISNUMBER(B935)),NOT(ISNUMBER(C935))),"Isi tarikh / amaun","OK")))</f>
        <v/>
      </c>
    </row>
    <row r="936" spans="7:7" ht="30" customHeight="1">
      <c r="G936" s="9">
        <f>IF(AND(A936="",B936="",C936="",D936="",E936="",F936=""),"",IF(OR(A936="",COUNTIF(BajetTable[ID item],A936)&lt;&gt;1),"Semak ID item",IF(OR(NOT(ISNUMBER(B936)),NOT(ISNUMBER(C936))),"Isi tarikh / amaun","OK")))</f>
        <v/>
      </c>
    </row>
    <row r="937" spans="7:7" ht="30" customHeight="1">
      <c r="G937" s="9">
        <f>IF(AND(A937="",B937="",C937="",D937="",E937="",F937=""),"",IF(OR(A937="",COUNTIF(BajetTable[ID item],A937)&lt;&gt;1),"Semak ID item",IF(OR(NOT(ISNUMBER(B937)),NOT(ISNUMBER(C937))),"Isi tarikh / amaun","OK")))</f>
        <v/>
      </c>
    </row>
    <row r="938" spans="7:7" ht="30" customHeight="1">
      <c r="G938" s="9">
        <f>IF(AND(A938="",B938="",C938="",D938="",E938="",F938=""),"",IF(OR(A938="",COUNTIF(BajetTable[ID item],A938)&lt;&gt;1),"Semak ID item",IF(OR(NOT(ISNUMBER(B938)),NOT(ISNUMBER(C938))),"Isi tarikh / amaun","OK")))</f>
        <v/>
      </c>
    </row>
    <row r="939" spans="7:7" ht="30" customHeight="1">
      <c r="G939" s="9">
        <f>IF(AND(A939="",B939="",C939="",D939="",E939="",F939=""),"",IF(OR(A939="",COUNTIF(BajetTable[ID item],A939)&lt;&gt;1),"Semak ID item",IF(OR(NOT(ISNUMBER(B939)),NOT(ISNUMBER(C939))),"Isi tarikh / amaun","OK")))</f>
        <v/>
      </c>
    </row>
    <row r="940" spans="7:7" ht="30" customHeight="1">
      <c r="G940" s="9">
        <f>IF(AND(A940="",B940="",C940="",D940="",E940="",F940=""),"",IF(OR(A940="",COUNTIF(BajetTable[ID item],A940)&lt;&gt;1),"Semak ID item",IF(OR(NOT(ISNUMBER(B940)),NOT(ISNUMBER(C940))),"Isi tarikh / amaun","OK")))</f>
        <v/>
      </c>
    </row>
    <row r="941" spans="7:7" ht="30" customHeight="1">
      <c r="G941" s="9">
        <f>IF(AND(A941="",B941="",C941="",D941="",E941="",F941=""),"",IF(OR(A941="",COUNTIF(BajetTable[ID item],A941)&lt;&gt;1),"Semak ID item",IF(OR(NOT(ISNUMBER(B941)),NOT(ISNUMBER(C941))),"Isi tarikh / amaun","OK")))</f>
        <v/>
      </c>
    </row>
    <row r="942" spans="7:7" ht="30" customHeight="1">
      <c r="G942" s="9">
        <f>IF(AND(A942="",B942="",C942="",D942="",E942="",F942=""),"",IF(OR(A942="",COUNTIF(BajetTable[ID item],A942)&lt;&gt;1),"Semak ID item",IF(OR(NOT(ISNUMBER(B942)),NOT(ISNUMBER(C942))),"Isi tarikh / amaun","OK")))</f>
        <v/>
      </c>
    </row>
    <row r="943" spans="7:7" ht="30" customHeight="1">
      <c r="G943" s="9">
        <f>IF(AND(A943="",B943="",C943="",D943="",E943="",F943=""),"",IF(OR(A943="",COUNTIF(BajetTable[ID item],A943)&lt;&gt;1),"Semak ID item",IF(OR(NOT(ISNUMBER(B943)),NOT(ISNUMBER(C943))),"Isi tarikh / amaun","OK")))</f>
        <v/>
      </c>
    </row>
    <row r="944" spans="7:7" ht="30" customHeight="1">
      <c r="G944" s="9">
        <f>IF(AND(A944="",B944="",C944="",D944="",E944="",F944=""),"",IF(OR(A944="",COUNTIF(BajetTable[ID item],A944)&lt;&gt;1),"Semak ID item",IF(OR(NOT(ISNUMBER(B944)),NOT(ISNUMBER(C944))),"Isi tarikh / amaun","OK")))</f>
        <v/>
      </c>
    </row>
    <row r="945" spans="7:7" ht="30" customHeight="1">
      <c r="G945" s="9">
        <f>IF(AND(A945="",B945="",C945="",D945="",E945="",F945=""),"",IF(OR(A945="",COUNTIF(BajetTable[ID item],A945)&lt;&gt;1),"Semak ID item",IF(OR(NOT(ISNUMBER(B945)),NOT(ISNUMBER(C945))),"Isi tarikh / amaun","OK")))</f>
        <v/>
      </c>
    </row>
    <row r="946" spans="7:7" ht="30" customHeight="1">
      <c r="G946" s="9">
        <f>IF(AND(A946="",B946="",C946="",D946="",E946="",F946=""),"",IF(OR(A946="",COUNTIF(BajetTable[ID item],A946)&lt;&gt;1),"Semak ID item",IF(OR(NOT(ISNUMBER(B946)),NOT(ISNUMBER(C946))),"Isi tarikh / amaun","OK")))</f>
        <v/>
      </c>
    </row>
    <row r="947" spans="7:7" ht="30" customHeight="1">
      <c r="G947" s="9">
        <f>IF(AND(A947="",B947="",C947="",D947="",E947="",F947=""),"",IF(OR(A947="",COUNTIF(BajetTable[ID item],A947)&lt;&gt;1),"Semak ID item",IF(OR(NOT(ISNUMBER(B947)),NOT(ISNUMBER(C947))),"Isi tarikh / amaun","OK")))</f>
        <v/>
      </c>
    </row>
    <row r="948" spans="7:7" ht="30" customHeight="1">
      <c r="G948" s="9">
        <f>IF(AND(A948="",B948="",C948="",D948="",E948="",F948=""),"",IF(OR(A948="",COUNTIF(BajetTable[ID item],A948)&lt;&gt;1),"Semak ID item",IF(OR(NOT(ISNUMBER(B948)),NOT(ISNUMBER(C948))),"Isi tarikh / amaun","OK")))</f>
        <v/>
      </c>
    </row>
    <row r="949" spans="7:7" ht="30" customHeight="1">
      <c r="G949" s="9">
        <f>IF(AND(A949="",B949="",C949="",D949="",E949="",F949=""),"",IF(OR(A949="",COUNTIF(BajetTable[ID item],A949)&lt;&gt;1),"Semak ID item",IF(OR(NOT(ISNUMBER(B949)),NOT(ISNUMBER(C949))),"Isi tarikh / amaun","OK")))</f>
        <v/>
      </c>
    </row>
    <row r="950" spans="7:7" ht="30" customHeight="1">
      <c r="G950" s="9">
        <f>IF(AND(A950="",B950="",C950="",D950="",E950="",F950=""),"",IF(OR(A950="",COUNTIF(BajetTable[ID item],A950)&lt;&gt;1),"Semak ID item",IF(OR(NOT(ISNUMBER(B950)),NOT(ISNUMBER(C950))),"Isi tarikh / amaun","OK")))</f>
        <v/>
      </c>
    </row>
    <row r="951" spans="7:7" ht="30" customHeight="1">
      <c r="G951" s="9">
        <f>IF(AND(A951="",B951="",C951="",D951="",E951="",F951=""),"",IF(OR(A951="",COUNTIF(BajetTable[ID item],A951)&lt;&gt;1),"Semak ID item",IF(OR(NOT(ISNUMBER(B951)),NOT(ISNUMBER(C951))),"Isi tarikh / amaun","OK")))</f>
        <v/>
      </c>
    </row>
    <row r="952" spans="7:7" ht="30" customHeight="1">
      <c r="G952" s="9">
        <f>IF(AND(A952="",B952="",C952="",D952="",E952="",F952=""),"",IF(OR(A952="",COUNTIF(BajetTable[ID item],A952)&lt;&gt;1),"Semak ID item",IF(OR(NOT(ISNUMBER(B952)),NOT(ISNUMBER(C952))),"Isi tarikh / amaun","OK")))</f>
        <v/>
      </c>
    </row>
    <row r="953" spans="7:7" ht="30" customHeight="1">
      <c r="G953" s="9">
        <f>IF(AND(A953="",B953="",C953="",D953="",E953="",F953=""),"",IF(OR(A953="",COUNTIF(BajetTable[ID item],A953)&lt;&gt;1),"Semak ID item",IF(OR(NOT(ISNUMBER(B953)),NOT(ISNUMBER(C953))),"Isi tarikh / amaun","OK")))</f>
        <v/>
      </c>
    </row>
    <row r="954" spans="7:7" ht="30" customHeight="1">
      <c r="G954" s="9">
        <f>IF(AND(A954="",B954="",C954="",D954="",E954="",F954=""),"",IF(OR(A954="",COUNTIF(BajetTable[ID item],A954)&lt;&gt;1),"Semak ID item",IF(OR(NOT(ISNUMBER(B954)),NOT(ISNUMBER(C954))),"Isi tarikh / amaun","OK")))</f>
        <v/>
      </c>
    </row>
    <row r="955" spans="7:7" ht="30" customHeight="1">
      <c r="G955" s="9">
        <f>IF(AND(A955="",B955="",C955="",D955="",E955="",F955=""),"",IF(OR(A955="",COUNTIF(BajetTable[ID item],A955)&lt;&gt;1),"Semak ID item",IF(OR(NOT(ISNUMBER(B955)),NOT(ISNUMBER(C955))),"Isi tarikh / amaun","OK")))</f>
        <v/>
      </c>
    </row>
    <row r="956" spans="7:7" ht="30" customHeight="1">
      <c r="G956" s="9">
        <f>IF(AND(A956="",B956="",C956="",D956="",E956="",F956=""),"",IF(OR(A956="",COUNTIF(BajetTable[ID item],A956)&lt;&gt;1),"Semak ID item",IF(OR(NOT(ISNUMBER(B956)),NOT(ISNUMBER(C956))),"Isi tarikh / amaun","OK")))</f>
        <v/>
      </c>
    </row>
    <row r="957" spans="7:7" ht="30" customHeight="1">
      <c r="G957" s="9">
        <f>IF(AND(A957="",B957="",C957="",D957="",E957="",F957=""),"",IF(OR(A957="",COUNTIF(BajetTable[ID item],A957)&lt;&gt;1),"Semak ID item",IF(OR(NOT(ISNUMBER(B957)),NOT(ISNUMBER(C957))),"Isi tarikh / amaun","OK")))</f>
        <v/>
      </c>
    </row>
    <row r="958" spans="7:7" ht="30" customHeight="1">
      <c r="G958" s="9">
        <f>IF(AND(A958="",B958="",C958="",D958="",E958="",F958=""),"",IF(OR(A958="",COUNTIF(BajetTable[ID item],A958)&lt;&gt;1),"Semak ID item",IF(OR(NOT(ISNUMBER(B958)),NOT(ISNUMBER(C958))),"Isi tarikh / amaun","OK")))</f>
        <v/>
      </c>
    </row>
    <row r="959" spans="7:7" ht="30" customHeight="1">
      <c r="G959" s="9">
        <f>IF(AND(A959="",B959="",C959="",D959="",E959="",F959=""),"",IF(OR(A959="",COUNTIF(BajetTable[ID item],A959)&lt;&gt;1),"Semak ID item",IF(OR(NOT(ISNUMBER(B959)),NOT(ISNUMBER(C959))),"Isi tarikh / amaun","OK")))</f>
        <v/>
      </c>
    </row>
    <row r="960" spans="7:7" ht="30" customHeight="1">
      <c r="G960" s="9">
        <f>IF(AND(A960="",B960="",C960="",D960="",E960="",F960=""),"",IF(OR(A960="",COUNTIF(BajetTable[ID item],A960)&lt;&gt;1),"Semak ID item",IF(OR(NOT(ISNUMBER(B960)),NOT(ISNUMBER(C960))),"Isi tarikh / amaun","OK")))</f>
        <v/>
      </c>
    </row>
    <row r="961" spans="7:7" ht="30" customHeight="1">
      <c r="G961" s="9">
        <f>IF(AND(A961="",B961="",C961="",D961="",E961="",F961=""),"",IF(OR(A961="",COUNTIF(BajetTable[ID item],A961)&lt;&gt;1),"Semak ID item",IF(OR(NOT(ISNUMBER(B961)),NOT(ISNUMBER(C961))),"Isi tarikh / amaun","OK")))</f>
        <v/>
      </c>
    </row>
    <row r="962" spans="7:7" ht="30" customHeight="1">
      <c r="G962" s="9">
        <f>IF(AND(A962="",B962="",C962="",D962="",E962="",F962=""),"",IF(OR(A962="",COUNTIF(BajetTable[ID item],A962)&lt;&gt;1),"Semak ID item",IF(OR(NOT(ISNUMBER(B962)),NOT(ISNUMBER(C962))),"Isi tarikh / amaun","OK")))</f>
        <v/>
      </c>
    </row>
    <row r="963" spans="7:7" ht="30" customHeight="1">
      <c r="G963" s="9">
        <f>IF(AND(A963="",B963="",C963="",D963="",E963="",F963=""),"",IF(OR(A963="",COUNTIF(BajetTable[ID item],A963)&lt;&gt;1),"Semak ID item",IF(OR(NOT(ISNUMBER(B963)),NOT(ISNUMBER(C963))),"Isi tarikh / amaun","OK")))</f>
        <v/>
      </c>
    </row>
    <row r="964" spans="7:7" ht="30" customHeight="1">
      <c r="G964" s="9">
        <f>IF(AND(A964="",B964="",C964="",D964="",E964="",F964=""),"",IF(OR(A964="",COUNTIF(BajetTable[ID item],A964)&lt;&gt;1),"Semak ID item",IF(OR(NOT(ISNUMBER(B964)),NOT(ISNUMBER(C964))),"Isi tarikh / amaun","OK")))</f>
        <v/>
      </c>
    </row>
    <row r="965" spans="7:7" ht="30" customHeight="1">
      <c r="G965" s="9">
        <f>IF(AND(A965="",B965="",C965="",D965="",E965="",F965=""),"",IF(OR(A965="",COUNTIF(BajetTable[ID item],A965)&lt;&gt;1),"Semak ID item",IF(OR(NOT(ISNUMBER(B965)),NOT(ISNUMBER(C965))),"Isi tarikh / amaun","OK")))</f>
        <v/>
      </c>
    </row>
    <row r="966" spans="7:7" ht="30" customHeight="1">
      <c r="G966" s="9">
        <f>IF(AND(A966="",B966="",C966="",D966="",E966="",F966=""),"",IF(OR(A966="",COUNTIF(BajetTable[ID item],A966)&lt;&gt;1),"Semak ID item",IF(OR(NOT(ISNUMBER(B966)),NOT(ISNUMBER(C966))),"Isi tarikh / amaun","OK")))</f>
        <v/>
      </c>
    </row>
    <row r="967" spans="7:7" ht="30" customHeight="1">
      <c r="G967" s="9">
        <f>IF(AND(A967="",B967="",C967="",D967="",E967="",F967=""),"",IF(OR(A967="",COUNTIF(BajetTable[ID item],A967)&lt;&gt;1),"Semak ID item",IF(OR(NOT(ISNUMBER(B967)),NOT(ISNUMBER(C967))),"Isi tarikh / amaun","OK")))</f>
        <v/>
      </c>
    </row>
    <row r="968" spans="7:7" ht="30" customHeight="1">
      <c r="G968" s="9">
        <f>IF(AND(A968="",B968="",C968="",D968="",E968="",F968=""),"",IF(OR(A968="",COUNTIF(BajetTable[ID item],A968)&lt;&gt;1),"Semak ID item",IF(OR(NOT(ISNUMBER(B968)),NOT(ISNUMBER(C968))),"Isi tarikh / amaun","OK")))</f>
        <v/>
      </c>
    </row>
    <row r="969" spans="7:7" ht="30" customHeight="1">
      <c r="G969" s="9">
        <f>IF(AND(A969="",B969="",C969="",D969="",E969="",F969=""),"",IF(OR(A969="",COUNTIF(BajetTable[ID item],A969)&lt;&gt;1),"Semak ID item",IF(OR(NOT(ISNUMBER(B969)),NOT(ISNUMBER(C969))),"Isi tarikh / amaun","OK")))</f>
        <v/>
      </c>
    </row>
    <row r="970" spans="7:7" ht="30" customHeight="1">
      <c r="G970" s="9">
        <f>IF(AND(A970="",B970="",C970="",D970="",E970="",F970=""),"",IF(OR(A970="",COUNTIF(BajetTable[ID item],A970)&lt;&gt;1),"Semak ID item",IF(OR(NOT(ISNUMBER(B970)),NOT(ISNUMBER(C970))),"Isi tarikh / amaun","OK")))</f>
        <v/>
      </c>
    </row>
    <row r="971" spans="7:7" ht="30" customHeight="1">
      <c r="G971" s="9">
        <f>IF(AND(A971="",B971="",C971="",D971="",E971="",F971=""),"",IF(OR(A971="",COUNTIF(BajetTable[ID item],A971)&lt;&gt;1),"Semak ID item",IF(OR(NOT(ISNUMBER(B971)),NOT(ISNUMBER(C971))),"Isi tarikh / amaun","OK")))</f>
        <v/>
      </c>
    </row>
    <row r="972" spans="7:7" ht="30" customHeight="1">
      <c r="G972" s="9">
        <f>IF(AND(A972="",B972="",C972="",D972="",E972="",F972=""),"",IF(OR(A972="",COUNTIF(BajetTable[ID item],A972)&lt;&gt;1),"Semak ID item",IF(OR(NOT(ISNUMBER(B972)),NOT(ISNUMBER(C972))),"Isi tarikh / amaun","OK")))</f>
        <v/>
      </c>
    </row>
    <row r="973" spans="7:7" ht="30" customHeight="1">
      <c r="G973" s="9">
        <f>IF(AND(A973="",B973="",C973="",D973="",E973="",F973=""),"",IF(OR(A973="",COUNTIF(BajetTable[ID item],A973)&lt;&gt;1),"Semak ID item",IF(OR(NOT(ISNUMBER(B973)),NOT(ISNUMBER(C973))),"Isi tarikh / amaun","OK")))</f>
        <v/>
      </c>
    </row>
    <row r="974" spans="7:7" ht="30" customHeight="1">
      <c r="G974" s="9">
        <f>IF(AND(A974="",B974="",C974="",D974="",E974="",F974=""),"",IF(OR(A974="",COUNTIF(BajetTable[ID item],A974)&lt;&gt;1),"Semak ID item",IF(OR(NOT(ISNUMBER(B974)),NOT(ISNUMBER(C974))),"Isi tarikh / amaun","OK")))</f>
        <v/>
      </c>
    </row>
    <row r="975" spans="7:7" ht="30" customHeight="1">
      <c r="G975" s="9">
        <f>IF(AND(A975="",B975="",C975="",D975="",E975="",F975=""),"",IF(OR(A975="",COUNTIF(BajetTable[ID item],A975)&lt;&gt;1),"Semak ID item",IF(OR(NOT(ISNUMBER(B975)),NOT(ISNUMBER(C975))),"Isi tarikh / amaun","OK")))</f>
        <v/>
      </c>
    </row>
    <row r="976" spans="7:7" ht="30" customHeight="1">
      <c r="G976" s="9">
        <f>IF(AND(A976="",B976="",C976="",D976="",E976="",F976=""),"",IF(OR(A976="",COUNTIF(BajetTable[ID item],A976)&lt;&gt;1),"Semak ID item",IF(OR(NOT(ISNUMBER(B976)),NOT(ISNUMBER(C976))),"Isi tarikh / amaun","OK")))</f>
        <v/>
      </c>
    </row>
    <row r="977" spans="7:7" ht="30" customHeight="1">
      <c r="G977" s="9">
        <f>IF(AND(A977="",B977="",C977="",D977="",E977="",F977=""),"",IF(OR(A977="",COUNTIF(BajetTable[ID item],A977)&lt;&gt;1),"Semak ID item",IF(OR(NOT(ISNUMBER(B977)),NOT(ISNUMBER(C977))),"Isi tarikh / amaun","OK")))</f>
        <v/>
      </c>
    </row>
    <row r="978" spans="7:7" ht="30" customHeight="1">
      <c r="G978" s="9">
        <f>IF(AND(A978="",B978="",C978="",D978="",E978="",F978=""),"",IF(OR(A978="",COUNTIF(BajetTable[ID item],A978)&lt;&gt;1),"Semak ID item",IF(OR(NOT(ISNUMBER(B978)),NOT(ISNUMBER(C978))),"Isi tarikh / amaun","OK")))</f>
        <v/>
      </c>
    </row>
    <row r="979" spans="7:7" ht="30" customHeight="1">
      <c r="G979" s="9">
        <f>IF(AND(A979="",B979="",C979="",D979="",E979="",F979=""),"",IF(OR(A979="",COUNTIF(BajetTable[ID item],A979)&lt;&gt;1),"Semak ID item",IF(OR(NOT(ISNUMBER(B979)),NOT(ISNUMBER(C979))),"Isi tarikh / amaun","OK")))</f>
        <v/>
      </c>
    </row>
    <row r="980" spans="7:7" ht="30" customHeight="1">
      <c r="G980" s="9">
        <f>IF(AND(A980="",B980="",C980="",D980="",E980="",F980=""),"",IF(OR(A980="",COUNTIF(BajetTable[ID item],A980)&lt;&gt;1),"Semak ID item",IF(OR(NOT(ISNUMBER(B980)),NOT(ISNUMBER(C980))),"Isi tarikh / amaun","OK")))</f>
        <v/>
      </c>
    </row>
    <row r="981" spans="7:7" ht="30" customHeight="1">
      <c r="G981" s="9">
        <f>IF(AND(A981="",B981="",C981="",D981="",E981="",F981=""),"",IF(OR(A981="",COUNTIF(BajetTable[ID item],A981)&lt;&gt;1),"Semak ID item",IF(OR(NOT(ISNUMBER(B981)),NOT(ISNUMBER(C981))),"Isi tarikh / amaun","OK")))</f>
        <v/>
      </c>
    </row>
    <row r="982" spans="7:7" ht="30" customHeight="1">
      <c r="G982" s="9">
        <f>IF(AND(A982="",B982="",C982="",D982="",E982="",F982=""),"",IF(OR(A982="",COUNTIF(BajetTable[ID item],A982)&lt;&gt;1),"Semak ID item",IF(OR(NOT(ISNUMBER(B982)),NOT(ISNUMBER(C982))),"Isi tarikh / amaun","OK")))</f>
        <v/>
      </c>
    </row>
    <row r="983" spans="7:7" ht="30" customHeight="1">
      <c r="G983" s="9">
        <f>IF(AND(A983="",B983="",C983="",D983="",E983="",F983=""),"",IF(OR(A983="",COUNTIF(BajetTable[ID item],A983)&lt;&gt;1),"Semak ID item",IF(OR(NOT(ISNUMBER(B983)),NOT(ISNUMBER(C983))),"Isi tarikh / amaun","OK")))</f>
        <v/>
      </c>
    </row>
    <row r="984" spans="7:7" ht="30" customHeight="1">
      <c r="G984" s="9">
        <f>IF(AND(A984="",B984="",C984="",D984="",E984="",F984=""),"",IF(OR(A984="",COUNTIF(BajetTable[ID item],A984)&lt;&gt;1),"Semak ID item",IF(OR(NOT(ISNUMBER(B984)),NOT(ISNUMBER(C984))),"Isi tarikh / amaun","OK")))</f>
        <v/>
      </c>
    </row>
    <row r="985" spans="7:7" ht="30" customHeight="1">
      <c r="G985" s="9">
        <f>IF(AND(A985="",B985="",C985="",D985="",E985="",F985=""),"",IF(OR(A985="",COUNTIF(BajetTable[ID item],A985)&lt;&gt;1),"Semak ID item",IF(OR(NOT(ISNUMBER(B985)),NOT(ISNUMBER(C985))),"Isi tarikh / amaun","OK")))</f>
        <v/>
      </c>
    </row>
    <row r="986" spans="7:7" ht="30" customHeight="1">
      <c r="G986" s="9">
        <f>IF(AND(A986="",B986="",C986="",D986="",E986="",F986=""),"",IF(OR(A986="",COUNTIF(BajetTable[ID item],A986)&lt;&gt;1),"Semak ID item",IF(OR(NOT(ISNUMBER(B986)),NOT(ISNUMBER(C986))),"Isi tarikh / amaun","OK")))</f>
        <v/>
      </c>
    </row>
    <row r="987" spans="7:7" ht="30" customHeight="1">
      <c r="G987" s="9">
        <f>IF(AND(A987="",B987="",C987="",D987="",E987="",F987=""),"",IF(OR(A987="",COUNTIF(BajetTable[ID item],A987)&lt;&gt;1),"Semak ID item",IF(OR(NOT(ISNUMBER(B987)),NOT(ISNUMBER(C987))),"Isi tarikh / amaun","OK")))</f>
        <v/>
      </c>
    </row>
    <row r="988" spans="7:7" ht="30" customHeight="1">
      <c r="G988" s="9">
        <f>IF(AND(A988="",B988="",C988="",D988="",E988="",F988=""),"",IF(OR(A988="",COUNTIF(BajetTable[ID item],A988)&lt;&gt;1),"Semak ID item",IF(OR(NOT(ISNUMBER(B988)),NOT(ISNUMBER(C988))),"Isi tarikh / amaun","OK")))</f>
        <v/>
      </c>
    </row>
    <row r="989" spans="7:7" ht="30" customHeight="1">
      <c r="G989" s="9">
        <f>IF(AND(A989="",B989="",C989="",D989="",E989="",F989=""),"",IF(OR(A989="",COUNTIF(BajetTable[ID item],A989)&lt;&gt;1),"Semak ID item",IF(OR(NOT(ISNUMBER(B989)),NOT(ISNUMBER(C989))),"Isi tarikh / amaun","OK")))</f>
        <v/>
      </c>
    </row>
    <row r="990" spans="7:7" ht="30" customHeight="1">
      <c r="G990" s="9">
        <f>IF(AND(A990="",B990="",C990="",D990="",E990="",F990=""),"",IF(OR(A990="",COUNTIF(BajetTable[ID item],A990)&lt;&gt;1),"Semak ID item",IF(OR(NOT(ISNUMBER(B990)),NOT(ISNUMBER(C990))),"Isi tarikh / amaun","OK")))</f>
        <v/>
      </c>
    </row>
    <row r="991" spans="7:7" ht="30" customHeight="1">
      <c r="G991" s="9">
        <f>IF(AND(A991="",B991="",C991="",D991="",E991="",F991=""),"",IF(OR(A991="",COUNTIF(BajetTable[ID item],A991)&lt;&gt;1),"Semak ID item",IF(OR(NOT(ISNUMBER(B991)),NOT(ISNUMBER(C991))),"Isi tarikh / amaun","OK")))</f>
        <v/>
      </c>
    </row>
    <row r="992" spans="7:7" ht="30" customHeight="1">
      <c r="G992" s="9">
        <f>IF(AND(A992="",B992="",C992="",D992="",E992="",F992=""),"",IF(OR(A992="",COUNTIF(BajetTable[ID item],A992)&lt;&gt;1),"Semak ID item",IF(OR(NOT(ISNUMBER(B992)),NOT(ISNUMBER(C992))),"Isi tarikh / amaun","OK")))</f>
        <v/>
      </c>
    </row>
    <row r="993" spans="7:7" ht="30" customHeight="1">
      <c r="G993" s="9">
        <f>IF(AND(A993="",B993="",C993="",D993="",E993="",F993=""),"",IF(OR(A993="",COUNTIF(BajetTable[ID item],A993)&lt;&gt;1),"Semak ID item",IF(OR(NOT(ISNUMBER(B993)),NOT(ISNUMBER(C993))),"Isi tarikh / amaun","OK")))</f>
        <v/>
      </c>
    </row>
    <row r="994" spans="7:7" ht="30" customHeight="1">
      <c r="G994" s="9">
        <f>IF(AND(A994="",B994="",C994="",D994="",E994="",F994=""),"",IF(OR(A994="",COUNTIF(BajetTable[ID item],A994)&lt;&gt;1),"Semak ID item",IF(OR(NOT(ISNUMBER(B994)),NOT(ISNUMBER(C994))),"Isi tarikh / amaun","OK")))</f>
        <v/>
      </c>
    </row>
    <row r="995" spans="7:7" ht="30" customHeight="1">
      <c r="G995" s="9">
        <f>IF(AND(A995="",B995="",C995="",D995="",E995="",F995=""),"",IF(OR(A995="",COUNTIF(BajetTable[ID item],A995)&lt;&gt;1),"Semak ID item",IF(OR(NOT(ISNUMBER(B995)),NOT(ISNUMBER(C995))),"Isi tarikh / amaun","OK")))</f>
        <v/>
      </c>
    </row>
    <row r="996" spans="7:7" ht="30" customHeight="1">
      <c r="G996" s="9">
        <f>IF(AND(A996="",B996="",C996="",D996="",E996="",F996=""),"",IF(OR(A996="",COUNTIF(BajetTable[ID item],A996)&lt;&gt;1),"Semak ID item",IF(OR(NOT(ISNUMBER(B996)),NOT(ISNUMBER(C996))),"Isi tarikh / amaun","OK")))</f>
        <v/>
      </c>
    </row>
    <row r="997" spans="7:7" ht="30" customHeight="1">
      <c r="G997" s="9">
        <f>IF(AND(A997="",B997="",C997="",D997="",E997="",F997=""),"",IF(OR(A997="",COUNTIF(BajetTable[ID item],A997)&lt;&gt;1),"Semak ID item",IF(OR(NOT(ISNUMBER(B997)),NOT(ISNUMBER(C997))),"Isi tarikh / amaun","OK")))</f>
        <v/>
      </c>
    </row>
    <row r="998" spans="7:7" ht="30" customHeight="1">
      <c r="G998" s="9">
        <f>IF(AND(A998="",B998="",C998="",D998="",E998="",F998=""),"",IF(OR(A998="",COUNTIF(BajetTable[ID item],A998)&lt;&gt;1),"Semak ID item",IF(OR(NOT(ISNUMBER(B998)),NOT(ISNUMBER(C998))),"Isi tarikh / amaun","OK")))</f>
        <v/>
      </c>
    </row>
    <row r="999" spans="7:7" ht="30" customHeight="1">
      <c r="G999" s="9">
        <f>IF(AND(A999="",B999="",C999="",D999="",E999="",F999=""),"",IF(OR(A999="",COUNTIF(BajetTable[ID item],A999)&lt;&gt;1),"Semak ID item",IF(OR(NOT(ISNUMBER(B999)),NOT(ISNUMBER(C999))),"Isi tarikh / amaun","OK")))</f>
        <v/>
      </c>
    </row>
    <row r="1000" spans="7:7" ht="30" customHeight="1">
      <c r="G1000" s="9">
        <f>IF(AND(A1000="",B1000="",C1000="",D1000="",E1000="",F1000=""),"",IF(OR(A1000="",COUNTIF(BajetTable[ID item],A1000)&lt;&gt;1),"Semak ID item",IF(OR(NOT(ISNUMBER(B1000)),NOT(ISNUMBER(C1000))),"Isi tarikh / amaun","OK")))</f>
        <v/>
      </c>
    </row>
    <row r="1001" spans="7:7" ht="30" customHeight="1">
      <c r="G1001" s="9">
        <f>IF(AND(A1001="",B1001="",C1001="",D1001="",E1001="",F1001=""),"",IF(OR(A1001="",COUNTIF(BajetTable[ID item],A1001)&lt;&gt;1),"Semak ID item",IF(OR(NOT(ISNUMBER(B1001)),NOT(ISNUMBER(C1001))),"Isi tarikh / amaun","OK")))</f>
        <v/>
      </c>
    </row>
    <row r="1002" spans="7:7" ht="30" customHeight="1">
      <c r="G1002" s="9">
        <f>IF(AND(A1002="",B1002="",C1002="",D1002="",E1002="",F1002=""),"",IF(OR(A1002="",COUNTIF(BajetTable[ID item],A1002)&lt;&gt;1),"Semak ID item",IF(OR(NOT(ISNUMBER(B1002)),NOT(ISNUMBER(C1002))),"Isi tarikh / amaun","OK")))</f>
        <v/>
      </c>
    </row>
    <row r="1003" spans="7:7" ht="30" customHeight="1">
      <c r="G1003" s="9">
        <f>IF(AND(A1003="",B1003="",C1003="",D1003="",E1003="",F1003=""),"",IF(OR(A1003="",COUNTIF(BajetTable[ID item],A1003)&lt;&gt;1),"Semak ID item",IF(OR(NOT(ISNUMBER(B1003)),NOT(ISNUMBER(C1003))),"Isi tarikh / amaun","OK")))</f>
        <v/>
      </c>
    </row>
    <row r="1004" spans="7:7" ht="30" customHeight="1">
      <c r="G1004" s="9">
        <f>IF(AND(A1004="",B1004="",C1004="",D1004="",E1004="",F1004=""),"",IF(OR(A1004="",COUNTIF(BajetTable[ID item],A1004)&lt;&gt;1),"Semak ID item",IF(OR(NOT(ISNUMBER(B1004)),NOT(ISNUMBER(C1004))),"Isi tarikh / amaun","OK")))</f>
        <v/>
      </c>
    </row>
    <row r="1005" spans="7:7" ht="30" customHeight="1">
      <c r="G1005" s="9">
        <f>IF(AND(A1005="",B1005="",C1005="",D1005="",E1005="",F1005=""),"",IF(OR(A1005="",COUNTIF(BajetTable[ID item],A1005)&lt;&gt;1),"Semak ID item",IF(OR(NOT(ISNUMBER(B1005)),NOT(ISNUMBER(C1005))),"Isi tarikh / amaun","OK")))</f>
        <v/>
      </c>
    </row>
  </sheetData>
  <mergeCells count="1">
    <mergeCell ref="A3:G3"/>
  </mergeCells>
  <conditionalFormatting sqref="G6:G1005">
    <cfRule type="expression" dxfId="0" priority="1">
      <formula>AND($G6&lt;&gt;"",$G6&lt;&gt;"OK")</formula>
    </cfRule>
  </conditionalFormatting>
  <dataValidations count="3">
    <dataValidation type="list" allowBlank="1" showInputMessage="1" showErrorMessage="1" errorTitle="Pilihan tidak sah" error="Pilih nilai dalam senarai." sqref="A6:A1005">
      <formula1>IDBajet</formula1>
    </dataValidation>
    <dataValidation type="date" allowBlank="1" showInputMessage="1" showErrorMessage="1" promptTitle="Tarikh sebenar" prompt="Isi sebagai tarikh Excel, contoh 12/12/2026." sqref="B6:B1005">
      <formula1>43831</formula1>
      <formula2>73415</formula2>
    </dataValidation>
    <dataValidation type="decimal" allowBlank="1" showInputMessage="1" showErrorMessage="1" sqref="C6:C1005">
      <formula1>-10000000</formula1>
      <formula2>10000000</formula2>
    </dataValidation>
  </dataValidations>
  <pageMargins left="0.3" right="0.3" top="0.45" bottom="0.45" header="0.3" footer="0.3"/>
  <pageSetup paperSize="9" fitToHeight="0" orientation="landscape"/>
  <headerFooter>
    <oddHeader>&amp;LKahwin Studio&amp;RChecklist kahwin v1.0</oddHeader>
    <oddFooter>&amp;L2026-09-28&amp;RHalaman &amp;P / &amp;N</oddFooter>
  </headerFooter>
  <tableParts count="1">
    <tablePart r:id="rId1"/>
  </tableParts>
</worksheet>
</file>

<file path=xl/worksheets/sheet7.xml><?xml version="1.0" encoding="utf-8"?>
<worksheet xmlns="http://schemas.openxmlformats.org/spreadsheetml/2006/main" xmlns:r="http://schemas.openxmlformats.org/officeDocument/2006/relationships">
  <sheetPr>
    <tabColor rgb="FFC4A484"/>
    <pageSetUpPr fitToPage="1"/>
  </sheetPr>
  <dimension ref="A1:L2005"/>
  <sheetViews>
    <sheetView showGridLines="0" zoomScale="90" zoomScaleNormal="90" workbookViewId="0">
      <pane ySplit="5" topLeftCell="A6" activePane="bottomLeft" state="frozen"/>
      <selection pane="bottomLeft"/>
    </sheetView>
  </sheetViews>
  <sheetFormatPr defaultRowHeight="30" customHeight="1"/>
  <cols>
    <col min="1" max="2" width="15.7109375" style="6" customWidth="1"/>
    <col min="3" max="3" width="30.7109375" style="6" customWidth="1"/>
    <col min="4" max="4" width="27.7109375" style="6" customWidth="1"/>
    <col min="5" max="5" width="17.7109375" style="6" customWidth="1"/>
    <col min="6" max="6" width="22.7109375" style="6" customWidth="1"/>
    <col min="7" max="7" width="17.7109375" style="6" customWidth="1"/>
    <col min="8" max="8" width="19.7109375" style="7" customWidth="1"/>
    <col min="9" max="9" width="23.7109375" style="6" customWidth="1"/>
    <col min="10" max="10" width="35.7109375" style="6" customWidth="1"/>
    <col min="11" max="11" width="16.7109375" style="9" customWidth="1"/>
    <col min="12" max="12" width="32.7109375" style="9" customWidth="1"/>
  </cols>
  <sheetData>
    <row r="1" spans="1:12" ht="40" customHeight="1">
      <c r="A1" s="1" t="s">
        <v>6</v>
      </c>
    </row>
    <row r="3" spans="1:12" ht="42" customHeight="1">
      <c r="A3" s="2" t="s">
        <v>351</v>
      </c>
      <c r="B3" s="2"/>
      <c r="C3" s="2"/>
      <c r="D3" s="2"/>
      <c r="E3" s="2"/>
      <c r="F3" s="2"/>
      <c r="G3" s="2"/>
      <c r="H3" s="2"/>
      <c r="I3" s="2"/>
      <c r="J3" s="2"/>
      <c r="K3" s="2"/>
      <c r="L3" s="2"/>
    </row>
    <row r="5" spans="1:12" ht="36" customHeight="1">
      <c r="A5" s="4" t="s">
        <v>352</v>
      </c>
      <c r="B5" s="4" t="s">
        <v>50</v>
      </c>
      <c r="C5" s="4" t="s">
        <v>353</v>
      </c>
      <c r="D5" s="4" t="s">
        <v>354</v>
      </c>
      <c r="E5" s="4" t="s">
        <v>355</v>
      </c>
      <c r="F5" s="4" t="s">
        <v>356</v>
      </c>
      <c r="G5" s="4" t="s">
        <v>357</v>
      </c>
      <c r="H5" s="4" t="s">
        <v>358</v>
      </c>
      <c r="I5" s="4" t="s">
        <v>359</v>
      </c>
      <c r="J5" s="4" t="s">
        <v>84</v>
      </c>
      <c r="K5" s="4" t="s">
        <v>360</v>
      </c>
      <c r="L5" s="4" t="s">
        <v>63</v>
      </c>
    </row>
    <row r="6" spans="1:12" ht="30" customHeight="1">
      <c r="K6" s="9">
        <f>IF(L6="","",IF(AND(L6="OK",F6="Hadir"),G6,0))</f>
        <v/>
      </c>
      <c r="L6" s="9">
        <f>IF(AND(A6="",B6="",C6="",D6="",E6="",F6="",G6="",H6="",I6="",J6=""),"",IF(OR(A6="",C6="",COUNTIF(MajlisTetamu,B6)&lt;&gt;1),"Isi ID / majlis / nama",IF(COUNTIFS(TetamuTable[ID kumpulan],A6,TetamuTable[Majlis],B6)&gt;1,"ID berganda untuk majlis",IF(NOT(ISNUMBER(E6)),"Semak kapasiti",IF(OR(E6&lt;1,MOD(E6,1)&lt;&gt;0),"Semak kapasiti",IF(AND(F6&lt;&gt;"Belum menjawab",F6&lt;&gt;"Hadir",F6&lt;&gt;"Tidak hadir"),"Isi jawapan",IF(F6="Hadir",IF(NOT(ISNUMBER(G6)),"Semak jumlah hadir",IF(OR(G6&lt;1,G6&gt;E6,MOD(G6,1)&lt;&gt;0),"Semak jumlah hadir","OK")),IF(AND(G6&lt;&gt;"",G6&lt;&gt;0),"Jumlah perlu kosong / 0","OK")))))))</f>
        <v/>
      </c>
    </row>
    <row r="7" spans="1:12" ht="30" customHeight="1">
      <c r="K7" s="9">
        <f>IF(L7="","",IF(AND(L7="OK",F7="Hadir"),G7,0))</f>
        <v/>
      </c>
      <c r="L7" s="9">
        <f>IF(AND(A7="",B7="",C7="",D7="",E7="",F7="",G7="",H7="",I7="",J7=""),"",IF(OR(A7="",C7="",COUNTIF(MajlisTetamu,B7)&lt;&gt;1),"Isi ID / majlis / nama",IF(COUNTIFS(TetamuTable[ID kumpulan],A7,TetamuTable[Majlis],B7)&gt;1,"ID berganda untuk majlis",IF(NOT(ISNUMBER(E7)),"Semak kapasiti",IF(OR(E7&lt;1,MOD(E7,1)&lt;&gt;0),"Semak kapasiti",IF(AND(F7&lt;&gt;"Belum menjawab",F7&lt;&gt;"Hadir",F7&lt;&gt;"Tidak hadir"),"Isi jawapan",IF(F7="Hadir",IF(NOT(ISNUMBER(G7)),"Semak jumlah hadir",IF(OR(G7&lt;1,G7&gt;E7,MOD(G7,1)&lt;&gt;0),"Semak jumlah hadir","OK")),IF(AND(G7&lt;&gt;"",G7&lt;&gt;0),"Jumlah perlu kosong / 0","OK")))))))</f>
        <v/>
      </c>
    </row>
    <row r="8" spans="1:12" ht="30" customHeight="1">
      <c r="K8" s="9">
        <f>IF(L8="","",IF(AND(L8="OK",F8="Hadir"),G8,0))</f>
        <v/>
      </c>
      <c r="L8" s="9">
        <f>IF(AND(A8="",B8="",C8="",D8="",E8="",F8="",G8="",H8="",I8="",J8=""),"",IF(OR(A8="",C8="",COUNTIF(MajlisTetamu,B8)&lt;&gt;1),"Isi ID / majlis / nama",IF(COUNTIFS(TetamuTable[ID kumpulan],A8,TetamuTable[Majlis],B8)&gt;1,"ID berganda untuk majlis",IF(NOT(ISNUMBER(E8)),"Semak kapasiti",IF(OR(E8&lt;1,MOD(E8,1)&lt;&gt;0),"Semak kapasiti",IF(AND(F8&lt;&gt;"Belum menjawab",F8&lt;&gt;"Hadir",F8&lt;&gt;"Tidak hadir"),"Isi jawapan",IF(F8="Hadir",IF(NOT(ISNUMBER(G8)),"Semak jumlah hadir",IF(OR(G8&lt;1,G8&gt;E8,MOD(G8,1)&lt;&gt;0),"Semak jumlah hadir","OK")),IF(AND(G8&lt;&gt;"",G8&lt;&gt;0),"Jumlah perlu kosong / 0","OK")))))))</f>
        <v/>
      </c>
    </row>
    <row r="9" spans="1:12" ht="30" customHeight="1">
      <c r="K9" s="9">
        <f>IF(L9="","",IF(AND(L9="OK",F9="Hadir"),G9,0))</f>
        <v/>
      </c>
      <c r="L9" s="9">
        <f>IF(AND(A9="",B9="",C9="",D9="",E9="",F9="",G9="",H9="",I9="",J9=""),"",IF(OR(A9="",C9="",COUNTIF(MajlisTetamu,B9)&lt;&gt;1),"Isi ID / majlis / nama",IF(COUNTIFS(TetamuTable[ID kumpulan],A9,TetamuTable[Majlis],B9)&gt;1,"ID berganda untuk majlis",IF(NOT(ISNUMBER(E9)),"Semak kapasiti",IF(OR(E9&lt;1,MOD(E9,1)&lt;&gt;0),"Semak kapasiti",IF(AND(F9&lt;&gt;"Belum menjawab",F9&lt;&gt;"Hadir",F9&lt;&gt;"Tidak hadir"),"Isi jawapan",IF(F9="Hadir",IF(NOT(ISNUMBER(G9)),"Semak jumlah hadir",IF(OR(G9&lt;1,G9&gt;E9,MOD(G9,1)&lt;&gt;0),"Semak jumlah hadir","OK")),IF(AND(G9&lt;&gt;"",G9&lt;&gt;0),"Jumlah perlu kosong / 0","OK")))))))</f>
        <v/>
      </c>
    </row>
    <row r="10" spans="1:12" ht="30" customHeight="1">
      <c r="K10" s="9">
        <f>IF(L10="","",IF(AND(L10="OK",F10="Hadir"),G10,0))</f>
        <v/>
      </c>
      <c r="L10" s="9">
        <f>IF(AND(A10="",B10="",C10="",D10="",E10="",F10="",G10="",H10="",I10="",J10=""),"",IF(OR(A10="",C10="",COUNTIF(MajlisTetamu,B10)&lt;&gt;1),"Isi ID / majlis / nama",IF(COUNTIFS(TetamuTable[ID kumpulan],A10,TetamuTable[Majlis],B10)&gt;1,"ID berganda untuk majlis",IF(NOT(ISNUMBER(E10)),"Semak kapasiti",IF(OR(E10&lt;1,MOD(E10,1)&lt;&gt;0),"Semak kapasiti",IF(AND(F10&lt;&gt;"Belum menjawab",F10&lt;&gt;"Hadir",F10&lt;&gt;"Tidak hadir"),"Isi jawapan",IF(F10="Hadir",IF(NOT(ISNUMBER(G10)),"Semak jumlah hadir",IF(OR(G10&lt;1,G10&gt;E10,MOD(G10,1)&lt;&gt;0),"Semak jumlah hadir","OK")),IF(AND(G10&lt;&gt;"",G10&lt;&gt;0),"Jumlah perlu kosong / 0","OK")))))))</f>
        <v/>
      </c>
    </row>
    <row r="11" spans="1:12" ht="30" customHeight="1">
      <c r="K11" s="9">
        <f>IF(L11="","",IF(AND(L11="OK",F11="Hadir"),G11,0))</f>
        <v/>
      </c>
      <c r="L11" s="9">
        <f>IF(AND(A11="",B11="",C11="",D11="",E11="",F11="",G11="",H11="",I11="",J11=""),"",IF(OR(A11="",C11="",COUNTIF(MajlisTetamu,B11)&lt;&gt;1),"Isi ID / majlis / nama",IF(COUNTIFS(TetamuTable[ID kumpulan],A11,TetamuTable[Majlis],B11)&gt;1,"ID berganda untuk majlis",IF(NOT(ISNUMBER(E11)),"Semak kapasiti",IF(OR(E11&lt;1,MOD(E11,1)&lt;&gt;0),"Semak kapasiti",IF(AND(F11&lt;&gt;"Belum menjawab",F11&lt;&gt;"Hadir",F11&lt;&gt;"Tidak hadir"),"Isi jawapan",IF(F11="Hadir",IF(NOT(ISNUMBER(G11)),"Semak jumlah hadir",IF(OR(G11&lt;1,G11&gt;E11,MOD(G11,1)&lt;&gt;0),"Semak jumlah hadir","OK")),IF(AND(G11&lt;&gt;"",G11&lt;&gt;0),"Jumlah perlu kosong / 0","OK")))))))</f>
        <v/>
      </c>
    </row>
    <row r="12" spans="1:12" ht="30" customHeight="1">
      <c r="K12" s="9">
        <f>IF(L12="","",IF(AND(L12="OK",F12="Hadir"),G12,0))</f>
        <v/>
      </c>
      <c r="L12" s="9">
        <f>IF(AND(A12="",B12="",C12="",D12="",E12="",F12="",G12="",H12="",I12="",J12=""),"",IF(OR(A12="",C12="",COUNTIF(MajlisTetamu,B12)&lt;&gt;1),"Isi ID / majlis / nama",IF(COUNTIFS(TetamuTable[ID kumpulan],A12,TetamuTable[Majlis],B12)&gt;1,"ID berganda untuk majlis",IF(NOT(ISNUMBER(E12)),"Semak kapasiti",IF(OR(E12&lt;1,MOD(E12,1)&lt;&gt;0),"Semak kapasiti",IF(AND(F12&lt;&gt;"Belum menjawab",F12&lt;&gt;"Hadir",F12&lt;&gt;"Tidak hadir"),"Isi jawapan",IF(F12="Hadir",IF(NOT(ISNUMBER(G12)),"Semak jumlah hadir",IF(OR(G12&lt;1,G12&gt;E12,MOD(G12,1)&lt;&gt;0),"Semak jumlah hadir","OK")),IF(AND(G12&lt;&gt;"",G12&lt;&gt;0),"Jumlah perlu kosong / 0","OK")))))))</f>
        <v/>
      </c>
    </row>
    <row r="13" spans="1:12" ht="30" customHeight="1">
      <c r="K13" s="9">
        <f>IF(L13="","",IF(AND(L13="OK",F13="Hadir"),G13,0))</f>
        <v/>
      </c>
      <c r="L13" s="9">
        <f>IF(AND(A13="",B13="",C13="",D13="",E13="",F13="",G13="",H13="",I13="",J13=""),"",IF(OR(A13="",C13="",COUNTIF(MajlisTetamu,B13)&lt;&gt;1),"Isi ID / majlis / nama",IF(COUNTIFS(TetamuTable[ID kumpulan],A13,TetamuTable[Majlis],B13)&gt;1,"ID berganda untuk majlis",IF(NOT(ISNUMBER(E13)),"Semak kapasiti",IF(OR(E13&lt;1,MOD(E13,1)&lt;&gt;0),"Semak kapasiti",IF(AND(F13&lt;&gt;"Belum menjawab",F13&lt;&gt;"Hadir",F13&lt;&gt;"Tidak hadir"),"Isi jawapan",IF(F13="Hadir",IF(NOT(ISNUMBER(G13)),"Semak jumlah hadir",IF(OR(G13&lt;1,G13&gt;E13,MOD(G13,1)&lt;&gt;0),"Semak jumlah hadir","OK")),IF(AND(G13&lt;&gt;"",G13&lt;&gt;0),"Jumlah perlu kosong / 0","OK")))))))</f>
        <v/>
      </c>
    </row>
    <row r="14" spans="1:12" ht="30" customHeight="1">
      <c r="K14" s="9">
        <f>IF(L14="","",IF(AND(L14="OK",F14="Hadir"),G14,0))</f>
        <v/>
      </c>
      <c r="L14" s="9">
        <f>IF(AND(A14="",B14="",C14="",D14="",E14="",F14="",G14="",H14="",I14="",J14=""),"",IF(OR(A14="",C14="",COUNTIF(MajlisTetamu,B14)&lt;&gt;1),"Isi ID / majlis / nama",IF(COUNTIFS(TetamuTable[ID kumpulan],A14,TetamuTable[Majlis],B14)&gt;1,"ID berganda untuk majlis",IF(NOT(ISNUMBER(E14)),"Semak kapasiti",IF(OR(E14&lt;1,MOD(E14,1)&lt;&gt;0),"Semak kapasiti",IF(AND(F14&lt;&gt;"Belum menjawab",F14&lt;&gt;"Hadir",F14&lt;&gt;"Tidak hadir"),"Isi jawapan",IF(F14="Hadir",IF(NOT(ISNUMBER(G14)),"Semak jumlah hadir",IF(OR(G14&lt;1,G14&gt;E14,MOD(G14,1)&lt;&gt;0),"Semak jumlah hadir","OK")),IF(AND(G14&lt;&gt;"",G14&lt;&gt;0),"Jumlah perlu kosong / 0","OK")))))))</f>
        <v/>
      </c>
    </row>
    <row r="15" spans="1:12" ht="30" customHeight="1">
      <c r="K15" s="9">
        <f>IF(L15="","",IF(AND(L15="OK",F15="Hadir"),G15,0))</f>
        <v/>
      </c>
      <c r="L15" s="9">
        <f>IF(AND(A15="",B15="",C15="",D15="",E15="",F15="",G15="",H15="",I15="",J15=""),"",IF(OR(A15="",C15="",COUNTIF(MajlisTetamu,B15)&lt;&gt;1),"Isi ID / majlis / nama",IF(COUNTIFS(TetamuTable[ID kumpulan],A15,TetamuTable[Majlis],B15)&gt;1,"ID berganda untuk majlis",IF(NOT(ISNUMBER(E15)),"Semak kapasiti",IF(OR(E15&lt;1,MOD(E15,1)&lt;&gt;0),"Semak kapasiti",IF(AND(F15&lt;&gt;"Belum menjawab",F15&lt;&gt;"Hadir",F15&lt;&gt;"Tidak hadir"),"Isi jawapan",IF(F15="Hadir",IF(NOT(ISNUMBER(G15)),"Semak jumlah hadir",IF(OR(G15&lt;1,G15&gt;E15,MOD(G15,1)&lt;&gt;0),"Semak jumlah hadir","OK")),IF(AND(G15&lt;&gt;"",G15&lt;&gt;0),"Jumlah perlu kosong / 0","OK")))))))</f>
        <v/>
      </c>
    </row>
    <row r="16" spans="1:12" ht="30" customHeight="1">
      <c r="K16" s="9">
        <f>IF(L16="","",IF(AND(L16="OK",F16="Hadir"),G16,0))</f>
        <v/>
      </c>
      <c r="L16" s="9">
        <f>IF(AND(A16="",B16="",C16="",D16="",E16="",F16="",G16="",H16="",I16="",J16=""),"",IF(OR(A16="",C16="",COUNTIF(MajlisTetamu,B16)&lt;&gt;1),"Isi ID / majlis / nama",IF(COUNTIFS(TetamuTable[ID kumpulan],A16,TetamuTable[Majlis],B16)&gt;1,"ID berganda untuk majlis",IF(NOT(ISNUMBER(E16)),"Semak kapasiti",IF(OR(E16&lt;1,MOD(E16,1)&lt;&gt;0),"Semak kapasiti",IF(AND(F16&lt;&gt;"Belum menjawab",F16&lt;&gt;"Hadir",F16&lt;&gt;"Tidak hadir"),"Isi jawapan",IF(F16="Hadir",IF(NOT(ISNUMBER(G16)),"Semak jumlah hadir",IF(OR(G16&lt;1,G16&gt;E16,MOD(G16,1)&lt;&gt;0),"Semak jumlah hadir","OK")),IF(AND(G16&lt;&gt;"",G16&lt;&gt;0),"Jumlah perlu kosong / 0","OK")))))))</f>
        <v/>
      </c>
    </row>
    <row r="17" spans="11:12" ht="30" customHeight="1">
      <c r="K17" s="9">
        <f>IF(L17="","",IF(AND(L17="OK",F17="Hadir"),G17,0))</f>
        <v/>
      </c>
      <c r="L17" s="9">
        <f>IF(AND(A17="",B17="",C17="",D17="",E17="",F17="",G17="",H17="",I17="",J17=""),"",IF(OR(A17="",C17="",COUNTIF(MajlisTetamu,B17)&lt;&gt;1),"Isi ID / majlis / nama",IF(COUNTIFS(TetamuTable[ID kumpulan],A17,TetamuTable[Majlis],B17)&gt;1,"ID berganda untuk majlis",IF(NOT(ISNUMBER(E17)),"Semak kapasiti",IF(OR(E17&lt;1,MOD(E17,1)&lt;&gt;0),"Semak kapasiti",IF(AND(F17&lt;&gt;"Belum menjawab",F17&lt;&gt;"Hadir",F17&lt;&gt;"Tidak hadir"),"Isi jawapan",IF(F17="Hadir",IF(NOT(ISNUMBER(G17)),"Semak jumlah hadir",IF(OR(G17&lt;1,G17&gt;E17,MOD(G17,1)&lt;&gt;0),"Semak jumlah hadir","OK")),IF(AND(G17&lt;&gt;"",G17&lt;&gt;0),"Jumlah perlu kosong / 0","OK")))))))</f>
        <v/>
      </c>
    </row>
    <row r="18" spans="11:12" ht="30" customHeight="1">
      <c r="K18" s="9">
        <f>IF(L18="","",IF(AND(L18="OK",F18="Hadir"),G18,0))</f>
        <v/>
      </c>
      <c r="L18" s="9">
        <f>IF(AND(A18="",B18="",C18="",D18="",E18="",F18="",G18="",H18="",I18="",J18=""),"",IF(OR(A18="",C18="",COUNTIF(MajlisTetamu,B18)&lt;&gt;1),"Isi ID / majlis / nama",IF(COUNTIFS(TetamuTable[ID kumpulan],A18,TetamuTable[Majlis],B18)&gt;1,"ID berganda untuk majlis",IF(NOT(ISNUMBER(E18)),"Semak kapasiti",IF(OR(E18&lt;1,MOD(E18,1)&lt;&gt;0),"Semak kapasiti",IF(AND(F18&lt;&gt;"Belum menjawab",F18&lt;&gt;"Hadir",F18&lt;&gt;"Tidak hadir"),"Isi jawapan",IF(F18="Hadir",IF(NOT(ISNUMBER(G18)),"Semak jumlah hadir",IF(OR(G18&lt;1,G18&gt;E18,MOD(G18,1)&lt;&gt;0),"Semak jumlah hadir","OK")),IF(AND(G18&lt;&gt;"",G18&lt;&gt;0),"Jumlah perlu kosong / 0","OK")))))))</f>
        <v/>
      </c>
    </row>
    <row r="19" spans="11:12" ht="30" customHeight="1">
      <c r="K19" s="9">
        <f>IF(L19="","",IF(AND(L19="OK",F19="Hadir"),G19,0))</f>
        <v/>
      </c>
      <c r="L19" s="9">
        <f>IF(AND(A19="",B19="",C19="",D19="",E19="",F19="",G19="",H19="",I19="",J19=""),"",IF(OR(A19="",C19="",COUNTIF(MajlisTetamu,B19)&lt;&gt;1),"Isi ID / majlis / nama",IF(COUNTIFS(TetamuTable[ID kumpulan],A19,TetamuTable[Majlis],B19)&gt;1,"ID berganda untuk majlis",IF(NOT(ISNUMBER(E19)),"Semak kapasiti",IF(OR(E19&lt;1,MOD(E19,1)&lt;&gt;0),"Semak kapasiti",IF(AND(F19&lt;&gt;"Belum menjawab",F19&lt;&gt;"Hadir",F19&lt;&gt;"Tidak hadir"),"Isi jawapan",IF(F19="Hadir",IF(NOT(ISNUMBER(G19)),"Semak jumlah hadir",IF(OR(G19&lt;1,G19&gt;E19,MOD(G19,1)&lt;&gt;0),"Semak jumlah hadir","OK")),IF(AND(G19&lt;&gt;"",G19&lt;&gt;0),"Jumlah perlu kosong / 0","OK")))))))</f>
        <v/>
      </c>
    </row>
    <row r="20" spans="11:12" ht="30" customHeight="1">
      <c r="K20" s="9">
        <f>IF(L20="","",IF(AND(L20="OK",F20="Hadir"),G20,0))</f>
        <v/>
      </c>
      <c r="L20" s="9">
        <f>IF(AND(A20="",B20="",C20="",D20="",E20="",F20="",G20="",H20="",I20="",J20=""),"",IF(OR(A20="",C20="",COUNTIF(MajlisTetamu,B20)&lt;&gt;1),"Isi ID / majlis / nama",IF(COUNTIFS(TetamuTable[ID kumpulan],A20,TetamuTable[Majlis],B20)&gt;1,"ID berganda untuk majlis",IF(NOT(ISNUMBER(E20)),"Semak kapasiti",IF(OR(E20&lt;1,MOD(E20,1)&lt;&gt;0),"Semak kapasiti",IF(AND(F20&lt;&gt;"Belum menjawab",F20&lt;&gt;"Hadir",F20&lt;&gt;"Tidak hadir"),"Isi jawapan",IF(F20="Hadir",IF(NOT(ISNUMBER(G20)),"Semak jumlah hadir",IF(OR(G20&lt;1,G20&gt;E20,MOD(G20,1)&lt;&gt;0),"Semak jumlah hadir","OK")),IF(AND(G20&lt;&gt;"",G20&lt;&gt;0),"Jumlah perlu kosong / 0","OK")))))))</f>
        <v/>
      </c>
    </row>
    <row r="21" spans="11:12" ht="30" customHeight="1">
      <c r="K21" s="9">
        <f>IF(L21="","",IF(AND(L21="OK",F21="Hadir"),G21,0))</f>
        <v/>
      </c>
      <c r="L21" s="9">
        <f>IF(AND(A21="",B21="",C21="",D21="",E21="",F21="",G21="",H21="",I21="",J21=""),"",IF(OR(A21="",C21="",COUNTIF(MajlisTetamu,B21)&lt;&gt;1),"Isi ID / majlis / nama",IF(COUNTIFS(TetamuTable[ID kumpulan],A21,TetamuTable[Majlis],B21)&gt;1,"ID berganda untuk majlis",IF(NOT(ISNUMBER(E21)),"Semak kapasiti",IF(OR(E21&lt;1,MOD(E21,1)&lt;&gt;0),"Semak kapasiti",IF(AND(F21&lt;&gt;"Belum menjawab",F21&lt;&gt;"Hadir",F21&lt;&gt;"Tidak hadir"),"Isi jawapan",IF(F21="Hadir",IF(NOT(ISNUMBER(G21)),"Semak jumlah hadir",IF(OR(G21&lt;1,G21&gt;E21,MOD(G21,1)&lt;&gt;0),"Semak jumlah hadir","OK")),IF(AND(G21&lt;&gt;"",G21&lt;&gt;0),"Jumlah perlu kosong / 0","OK")))))))</f>
        <v/>
      </c>
    </row>
    <row r="22" spans="11:12" ht="30" customHeight="1">
      <c r="K22" s="9">
        <f>IF(L22="","",IF(AND(L22="OK",F22="Hadir"),G22,0))</f>
        <v/>
      </c>
      <c r="L22" s="9">
        <f>IF(AND(A22="",B22="",C22="",D22="",E22="",F22="",G22="",H22="",I22="",J22=""),"",IF(OR(A22="",C22="",COUNTIF(MajlisTetamu,B22)&lt;&gt;1),"Isi ID / majlis / nama",IF(COUNTIFS(TetamuTable[ID kumpulan],A22,TetamuTable[Majlis],B22)&gt;1,"ID berganda untuk majlis",IF(NOT(ISNUMBER(E22)),"Semak kapasiti",IF(OR(E22&lt;1,MOD(E22,1)&lt;&gt;0),"Semak kapasiti",IF(AND(F22&lt;&gt;"Belum menjawab",F22&lt;&gt;"Hadir",F22&lt;&gt;"Tidak hadir"),"Isi jawapan",IF(F22="Hadir",IF(NOT(ISNUMBER(G22)),"Semak jumlah hadir",IF(OR(G22&lt;1,G22&gt;E22,MOD(G22,1)&lt;&gt;0),"Semak jumlah hadir","OK")),IF(AND(G22&lt;&gt;"",G22&lt;&gt;0),"Jumlah perlu kosong / 0","OK")))))))</f>
        <v/>
      </c>
    </row>
    <row r="23" spans="11:12" ht="30" customHeight="1">
      <c r="K23" s="9">
        <f>IF(L23="","",IF(AND(L23="OK",F23="Hadir"),G23,0))</f>
        <v/>
      </c>
      <c r="L23" s="9">
        <f>IF(AND(A23="",B23="",C23="",D23="",E23="",F23="",G23="",H23="",I23="",J23=""),"",IF(OR(A23="",C23="",COUNTIF(MajlisTetamu,B23)&lt;&gt;1),"Isi ID / majlis / nama",IF(COUNTIFS(TetamuTable[ID kumpulan],A23,TetamuTable[Majlis],B23)&gt;1,"ID berganda untuk majlis",IF(NOT(ISNUMBER(E23)),"Semak kapasiti",IF(OR(E23&lt;1,MOD(E23,1)&lt;&gt;0),"Semak kapasiti",IF(AND(F23&lt;&gt;"Belum menjawab",F23&lt;&gt;"Hadir",F23&lt;&gt;"Tidak hadir"),"Isi jawapan",IF(F23="Hadir",IF(NOT(ISNUMBER(G23)),"Semak jumlah hadir",IF(OR(G23&lt;1,G23&gt;E23,MOD(G23,1)&lt;&gt;0),"Semak jumlah hadir","OK")),IF(AND(G23&lt;&gt;"",G23&lt;&gt;0),"Jumlah perlu kosong / 0","OK")))))))</f>
        <v/>
      </c>
    </row>
    <row r="24" spans="11:12" ht="30" customHeight="1">
      <c r="K24" s="9">
        <f>IF(L24="","",IF(AND(L24="OK",F24="Hadir"),G24,0))</f>
        <v/>
      </c>
      <c r="L24" s="9">
        <f>IF(AND(A24="",B24="",C24="",D24="",E24="",F24="",G24="",H24="",I24="",J24=""),"",IF(OR(A24="",C24="",COUNTIF(MajlisTetamu,B24)&lt;&gt;1),"Isi ID / majlis / nama",IF(COUNTIFS(TetamuTable[ID kumpulan],A24,TetamuTable[Majlis],B24)&gt;1,"ID berganda untuk majlis",IF(NOT(ISNUMBER(E24)),"Semak kapasiti",IF(OR(E24&lt;1,MOD(E24,1)&lt;&gt;0),"Semak kapasiti",IF(AND(F24&lt;&gt;"Belum menjawab",F24&lt;&gt;"Hadir",F24&lt;&gt;"Tidak hadir"),"Isi jawapan",IF(F24="Hadir",IF(NOT(ISNUMBER(G24)),"Semak jumlah hadir",IF(OR(G24&lt;1,G24&gt;E24,MOD(G24,1)&lt;&gt;0),"Semak jumlah hadir","OK")),IF(AND(G24&lt;&gt;"",G24&lt;&gt;0),"Jumlah perlu kosong / 0","OK")))))))</f>
        <v/>
      </c>
    </row>
    <row r="25" spans="11:12" ht="30" customHeight="1">
      <c r="K25" s="9">
        <f>IF(L25="","",IF(AND(L25="OK",F25="Hadir"),G25,0))</f>
        <v/>
      </c>
      <c r="L25" s="9">
        <f>IF(AND(A25="",B25="",C25="",D25="",E25="",F25="",G25="",H25="",I25="",J25=""),"",IF(OR(A25="",C25="",COUNTIF(MajlisTetamu,B25)&lt;&gt;1),"Isi ID / majlis / nama",IF(COUNTIFS(TetamuTable[ID kumpulan],A25,TetamuTable[Majlis],B25)&gt;1,"ID berganda untuk majlis",IF(NOT(ISNUMBER(E25)),"Semak kapasiti",IF(OR(E25&lt;1,MOD(E25,1)&lt;&gt;0),"Semak kapasiti",IF(AND(F25&lt;&gt;"Belum menjawab",F25&lt;&gt;"Hadir",F25&lt;&gt;"Tidak hadir"),"Isi jawapan",IF(F25="Hadir",IF(NOT(ISNUMBER(G25)),"Semak jumlah hadir",IF(OR(G25&lt;1,G25&gt;E25,MOD(G25,1)&lt;&gt;0),"Semak jumlah hadir","OK")),IF(AND(G25&lt;&gt;"",G25&lt;&gt;0),"Jumlah perlu kosong / 0","OK")))))))</f>
        <v/>
      </c>
    </row>
    <row r="26" spans="11:12" ht="30" customHeight="1">
      <c r="K26" s="9">
        <f>IF(L26="","",IF(AND(L26="OK",F26="Hadir"),G26,0))</f>
        <v/>
      </c>
      <c r="L26" s="9">
        <f>IF(AND(A26="",B26="",C26="",D26="",E26="",F26="",G26="",H26="",I26="",J26=""),"",IF(OR(A26="",C26="",COUNTIF(MajlisTetamu,B26)&lt;&gt;1),"Isi ID / majlis / nama",IF(COUNTIFS(TetamuTable[ID kumpulan],A26,TetamuTable[Majlis],B26)&gt;1,"ID berganda untuk majlis",IF(NOT(ISNUMBER(E26)),"Semak kapasiti",IF(OR(E26&lt;1,MOD(E26,1)&lt;&gt;0),"Semak kapasiti",IF(AND(F26&lt;&gt;"Belum menjawab",F26&lt;&gt;"Hadir",F26&lt;&gt;"Tidak hadir"),"Isi jawapan",IF(F26="Hadir",IF(NOT(ISNUMBER(G26)),"Semak jumlah hadir",IF(OR(G26&lt;1,G26&gt;E26,MOD(G26,1)&lt;&gt;0),"Semak jumlah hadir","OK")),IF(AND(G26&lt;&gt;"",G26&lt;&gt;0),"Jumlah perlu kosong / 0","OK")))))))</f>
        <v/>
      </c>
    </row>
    <row r="27" spans="11:12" ht="30" customHeight="1">
      <c r="K27" s="9">
        <f>IF(L27="","",IF(AND(L27="OK",F27="Hadir"),G27,0))</f>
        <v/>
      </c>
      <c r="L27" s="9">
        <f>IF(AND(A27="",B27="",C27="",D27="",E27="",F27="",G27="",H27="",I27="",J27=""),"",IF(OR(A27="",C27="",COUNTIF(MajlisTetamu,B27)&lt;&gt;1),"Isi ID / majlis / nama",IF(COUNTIFS(TetamuTable[ID kumpulan],A27,TetamuTable[Majlis],B27)&gt;1,"ID berganda untuk majlis",IF(NOT(ISNUMBER(E27)),"Semak kapasiti",IF(OR(E27&lt;1,MOD(E27,1)&lt;&gt;0),"Semak kapasiti",IF(AND(F27&lt;&gt;"Belum menjawab",F27&lt;&gt;"Hadir",F27&lt;&gt;"Tidak hadir"),"Isi jawapan",IF(F27="Hadir",IF(NOT(ISNUMBER(G27)),"Semak jumlah hadir",IF(OR(G27&lt;1,G27&gt;E27,MOD(G27,1)&lt;&gt;0),"Semak jumlah hadir","OK")),IF(AND(G27&lt;&gt;"",G27&lt;&gt;0),"Jumlah perlu kosong / 0","OK")))))))</f>
        <v/>
      </c>
    </row>
    <row r="28" spans="11:12" ht="30" customHeight="1">
      <c r="K28" s="9">
        <f>IF(L28="","",IF(AND(L28="OK",F28="Hadir"),G28,0))</f>
        <v/>
      </c>
      <c r="L28" s="9">
        <f>IF(AND(A28="",B28="",C28="",D28="",E28="",F28="",G28="",H28="",I28="",J28=""),"",IF(OR(A28="",C28="",COUNTIF(MajlisTetamu,B28)&lt;&gt;1),"Isi ID / majlis / nama",IF(COUNTIFS(TetamuTable[ID kumpulan],A28,TetamuTable[Majlis],B28)&gt;1,"ID berganda untuk majlis",IF(NOT(ISNUMBER(E28)),"Semak kapasiti",IF(OR(E28&lt;1,MOD(E28,1)&lt;&gt;0),"Semak kapasiti",IF(AND(F28&lt;&gt;"Belum menjawab",F28&lt;&gt;"Hadir",F28&lt;&gt;"Tidak hadir"),"Isi jawapan",IF(F28="Hadir",IF(NOT(ISNUMBER(G28)),"Semak jumlah hadir",IF(OR(G28&lt;1,G28&gt;E28,MOD(G28,1)&lt;&gt;0),"Semak jumlah hadir","OK")),IF(AND(G28&lt;&gt;"",G28&lt;&gt;0),"Jumlah perlu kosong / 0","OK")))))))</f>
        <v/>
      </c>
    </row>
    <row r="29" spans="11:12" ht="30" customHeight="1">
      <c r="K29" s="9">
        <f>IF(L29="","",IF(AND(L29="OK",F29="Hadir"),G29,0))</f>
        <v/>
      </c>
      <c r="L29" s="9">
        <f>IF(AND(A29="",B29="",C29="",D29="",E29="",F29="",G29="",H29="",I29="",J29=""),"",IF(OR(A29="",C29="",COUNTIF(MajlisTetamu,B29)&lt;&gt;1),"Isi ID / majlis / nama",IF(COUNTIFS(TetamuTable[ID kumpulan],A29,TetamuTable[Majlis],B29)&gt;1,"ID berganda untuk majlis",IF(NOT(ISNUMBER(E29)),"Semak kapasiti",IF(OR(E29&lt;1,MOD(E29,1)&lt;&gt;0),"Semak kapasiti",IF(AND(F29&lt;&gt;"Belum menjawab",F29&lt;&gt;"Hadir",F29&lt;&gt;"Tidak hadir"),"Isi jawapan",IF(F29="Hadir",IF(NOT(ISNUMBER(G29)),"Semak jumlah hadir",IF(OR(G29&lt;1,G29&gt;E29,MOD(G29,1)&lt;&gt;0),"Semak jumlah hadir","OK")),IF(AND(G29&lt;&gt;"",G29&lt;&gt;0),"Jumlah perlu kosong / 0","OK")))))))</f>
        <v/>
      </c>
    </row>
    <row r="30" spans="11:12" ht="30" customHeight="1">
      <c r="K30" s="9">
        <f>IF(L30="","",IF(AND(L30="OK",F30="Hadir"),G30,0))</f>
        <v/>
      </c>
      <c r="L30" s="9">
        <f>IF(AND(A30="",B30="",C30="",D30="",E30="",F30="",G30="",H30="",I30="",J30=""),"",IF(OR(A30="",C30="",COUNTIF(MajlisTetamu,B30)&lt;&gt;1),"Isi ID / majlis / nama",IF(COUNTIFS(TetamuTable[ID kumpulan],A30,TetamuTable[Majlis],B30)&gt;1,"ID berganda untuk majlis",IF(NOT(ISNUMBER(E30)),"Semak kapasiti",IF(OR(E30&lt;1,MOD(E30,1)&lt;&gt;0),"Semak kapasiti",IF(AND(F30&lt;&gt;"Belum menjawab",F30&lt;&gt;"Hadir",F30&lt;&gt;"Tidak hadir"),"Isi jawapan",IF(F30="Hadir",IF(NOT(ISNUMBER(G30)),"Semak jumlah hadir",IF(OR(G30&lt;1,G30&gt;E30,MOD(G30,1)&lt;&gt;0),"Semak jumlah hadir","OK")),IF(AND(G30&lt;&gt;"",G30&lt;&gt;0),"Jumlah perlu kosong / 0","OK")))))))</f>
        <v/>
      </c>
    </row>
    <row r="31" spans="11:12" ht="30" customHeight="1">
      <c r="K31" s="9">
        <f>IF(L31="","",IF(AND(L31="OK",F31="Hadir"),G31,0))</f>
        <v/>
      </c>
      <c r="L31" s="9">
        <f>IF(AND(A31="",B31="",C31="",D31="",E31="",F31="",G31="",H31="",I31="",J31=""),"",IF(OR(A31="",C31="",COUNTIF(MajlisTetamu,B31)&lt;&gt;1),"Isi ID / majlis / nama",IF(COUNTIFS(TetamuTable[ID kumpulan],A31,TetamuTable[Majlis],B31)&gt;1,"ID berganda untuk majlis",IF(NOT(ISNUMBER(E31)),"Semak kapasiti",IF(OR(E31&lt;1,MOD(E31,1)&lt;&gt;0),"Semak kapasiti",IF(AND(F31&lt;&gt;"Belum menjawab",F31&lt;&gt;"Hadir",F31&lt;&gt;"Tidak hadir"),"Isi jawapan",IF(F31="Hadir",IF(NOT(ISNUMBER(G31)),"Semak jumlah hadir",IF(OR(G31&lt;1,G31&gt;E31,MOD(G31,1)&lt;&gt;0),"Semak jumlah hadir","OK")),IF(AND(G31&lt;&gt;"",G31&lt;&gt;0),"Jumlah perlu kosong / 0","OK")))))))</f>
        <v/>
      </c>
    </row>
    <row r="32" spans="11:12" ht="30" customHeight="1">
      <c r="K32" s="9">
        <f>IF(L32="","",IF(AND(L32="OK",F32="Hadir"),G32,0))</f>
        <v/>
      </c>
      <c r="L32" s="9">
        <f>IF(AND(A32="",B32="",C32="",D32="",E32="",F32="",G32="",H32="",I32="",J32=""),"",IF(OR(A32="",C32="",COUNTIF(MajlisTetamu,B32)&lt;&gt;1),"Isi ID / majlis / nama",IF(COUNTIFS(TetamuTable[ID kumpulan],A32,TetamuTable[Majlis],B32)&gt;1,"ID berganda untuk majlis",IF(NOT(ISNUMBER(E32)),"Semak kapasiti",IF(OR(E32&lt;1,MOD(E32,1)&lt;&gt;0),"Semak kapasiti",IF(AND(F32&lt;&gt;"Belum menjawab",F32&lt;&gt;"Hadir",F32&lt;&gt;"Tidak hadir"),"Isi jawapan",IF(F32="Hadir",IF(NOT(ISNUMBER(G32)),"Semak jumlah hadir",IF(OR(G32&lt;1,G32&gt;E32,MOD(G32,1)&lt;&gt;0),"Semak jumlah hadir","OK")),IF(AND(G32&lt;&gt;"",G32&lt;&gt;0),"Jumlah perlu kosong / 0","OK")))))))</f>
        <v/>
      </c>
    </row>
    <row r="33" spans="11:12" ht="30" customHeight="1">
      <c r="K33" s="9">
        <f>IF(L33="","",IF(AND(L33="OK",F33="Hadir"),G33,0))</f>
        <v/>
      </c>
      <c r="L33" s="9">
        <f>IF(AND(A33="",B33="",C33="",D33="",E33="",F33="",G33="",H33="",I33="",J33=""),"",IF(OR(A33="",C33="",COUNTIF(MajlisTetamu,B33)&lt;&gt;1),"Isi ID / majlis / nama",IF(COUNTIFS(TetamuTable[ID kumpulan],A33,TetamuTable[Majlis],B33)&gt;1,"ID berganda untuk majlis",IF(NOT(ISNUMBER(E33)),"Semak kapasiti",IF(OR(E33&lt;1,MOD(E33,1)&lt;&gt;0),"Semak kapasiti",IF(AND(F33&lt;&gt;"Belum menjawab",F33&lt;&gt;"Hadir",F33&lt;&gt;"Tidak hadir"),"Isi jawapan",IF(F33="Hadir",IF(NOT(ISNUMBER(G33)),"Semak jumlah hadir",IF(OR(G33&lt;1,G33&gt;E33,MOD(G33,1)&lt;&gt;0),"Semak jumlah hadir","OK")),IF(AND(G33&lt;&gt;"",G33&lt;&gt;0),"Jumlah perlu kosong / 0","OK")))))))</f>
        <v/>
      </c>
    </row>
    <row r="34" spans="11:12" ht="30" customHeight="1">
      <c r="K34" s="9">
        <f>IF(L34="","",IF(AND(L34="OK",F34="Hadir"),G34,0))</f>
        <v/>
      </c>
      <c r="L34" s="9">
        <f>IF(AND(A34="",B34="",C34="",D34="",E34="",F34="",G34="",H34="",I34="",J34=""),"",IF(OR(A34="",C34="",COUNTIF(MajlisTetamu,B34)&lt;&gt;1),"Isi ID / majlis / nama",IF(COUNTIFS(TetamuTable[ID kumpulan],A34,TetamuTable[Majlis],B34)&gt;1,"ID berganda untuk majlis",IF(NOT(ISNUMBER(E34)),"Semak kapasiti",IF(OR(E34&lt;1,MOD(E34,1)&lt;&gt;0),"Semak kapasiti",IF(AND(F34&lt;&gt;"Belum menjawab",F34&lt;&gt;"Hadir",F34&lt;&gt;"Tidak hadir"),"Isi jawapan",IF(F34="Hadir",IF(NOT(ISNUMBER(G34)),"Semak jumlah hadir",IF(OR(G34&lt;1,G34&gt;E34,MOD(G34,1)&lt;&gt;0),"Semak jumlah hadir","OK")),IF(AND(G34&lt;&gt;"",G34&lt;&gt;0),"Jumlah perlu kosong / 0","OK")))))))</f>
        <v/>
      </c>
    </row>
    <row r="35" spans="11:12" ht="30" customHeight="1">
      <c r="K35" s="9">
        <f>IF(L35="","",IF(AND(L35="OK",F35="Hadir"),G35,0))</f>
        <v/>
      </c>
      <c r="L35" s="9">
        <f>IF(AND(A35="",B35="",C35="",D35="",E35="",F35="",G35="",H35="",I35="",J35=""),"",IF(OR(A35="",C35="",COUNTIF(MajlisTetamu,B35)&lt;&gt;1),"Isi ID / majlis / nama",IF(COUNTIFS(TetamuTable[ID kumpulan],A35,TetamuTable[Majlis],B35)&gt;1,"ID berganda untuk majlis",IF(NOT(ISNUMBER(E35)),"Semak kapasiti",IF(OR(E35&lt;1,MOD(E35,1)&lt;&gt;0),"Semak kapasiti",IF(AND(F35&lt;&gt;"Belum menjawab",F35&lt;&gt;"Hadir",F35&lt;&gt;"Tidak hadir"),"Isi jawapan",IF(F35="Hadir",IF(NOT(ISNUMBER(G35)),"Semak jumlah hadir",IF(OR(G35&lt;1,G35&gt;E35,MOD(G35,1)&lt;&gt;0),"Semak jumlah hadir","OK")),IF(AND(G35&lt;&gt;"",G35&lt;&gt;0),"Jumlah perlu kosong / 0","OK")))))))</f>
        <v/>
      </c>
    </row>
    <row r="36" spans="11:12" ht="30" customHeight="1">
      <c r="K36" s="9">
        <f>IF(L36="","",IF(AND(L36="OK",F36="Hadir"),G36,0))</f>
        <v/>
      </c>
      <c r="L36" s="9">
        <f>IF(AND(A36="",B36="",C36="",D36="",E36="",F36="",G36="",H36="",I36="",J36=""),"",IF(OR(A36="",C36="",COUNTIF(MajlisTetamu,B36)&lt;&gt;1),"Isi ID / majlis / nama",IF(COUNTIFS(TetamuTable[ID kumpulan],A36,TetamuTable[Majlis],B36)&gt;1,"ID berganda untuk majlis",IF(NOT(ISNUMBER(E36)),"Semak kapasiti",IF(OR(E36&lt;1,MOD(E36,1)&lt;&gt;0),"Semak kapasiti",IF(AND(F36&lt;&gt;"Belum menjawab",F36&lt;&gt;"Hadir",F36&lt;&gt;"Tidak hadir"),"Isi jawapan",IF(F36="Hadir",IF(NOT(ISNUMBER(G36)),"Semak jumlah hadir",IF(OR(G36&lt;1,G36&gt;E36,MOD(G36,1)&lt;&gt;0),"Semak jumlah hadir","OK")),IF(AND(G36&lt;&gt;"",G36&lt;&gt;0),"Jumlah perlu kosong / 0","OK")))))))</f>
        <v/>
      </c>
    </row>
    <row r="37" spans="11:12" ht="30" customHeight="1">
      <c r="K37" s="9">
        <f>IF(L37="","",IF(AND(L37="OK",F37="Hadir"),G37,0))</f>
        <v/>
      </c>
      <c r="L37" s="9">
        <f>IF(AND(A37="",B37="",C37="",D37="",E37="",F37="",G37="",H37="",I37="",J37=""),"",IF(OR(A37="",C37="",COUNTIF(MajlisTetamu,B37)&lt;&gt;1),"Isi ID / majlis / nama",IF(COUNTIFS(TetamuTable[ID kumpulan],A37,TetamuTable[Majlis],B37)&gt;1,"ID berganda untuk majlis",IF(NOT(ISNUMBER(E37)),"Semak kapasiti",IF(OR(E37&lt;1,MOD(E37,1)&lt;&gt;0),"Semak kapasiti",IF(AND(F37&lt;&gt;"Belum menjawab",F37&lt;&gt;"Hadir",F37&lt;&gt;"Tidak hadir"),"Isi jawapan",IF(F37="Hadir",IF(NOT(ISNUMBER(G37)),"Semak jumlah hadir",IF(OR(G37&lt;1,G37&gt;E37,MOD(G37,1)&lt;&gt;0),"Semak jumlah hadir","OK")),IF(AND(G37&lt;&gt;"",G37&lt;&gt;0),"Jumlah perlu kosong / 0","OK")))))))</f>
        <v/>
      </c>
    </row>
    <row r="38" spans="11:12" ht="30" customHeight="1">
      <c r="K38" s="9">
        <f>IF(L38="","",IF(AND(L38="OK",F38="Hadir"),G38,0))</f>
        <v/>
      </c>
      <c r="L38" s="9">
        <f>IF(AND(A38="",B38="",C38="",D38="",E38="",F38="",G38="",H38="",I38="",J38=""),"",IF(OR(A38="",C38="",COUNTIF(MajlisTetamu,B38)&lt;&gt;1),"Isi ID / majlis / nama",IF(COUNTIFS(TetamuTable[ID kumpulan],A38,TetamuTable[Majlis],B38)&gt;1,"ID berganda untuk majlis",IF(NOT(ISNUMBER(E38)),"Semak kapasiti",IF(OR(E38&lt;1,MOD(E38,1)&lt;&gt;0),"Semak kapasiti",IF(AND(F38&lt;&gt;"Belum menjawab",F38&lt;&gt;"Hadir",F38&lt;&gt;"Tidak hadir"),"Isi jawapan",IF(F38="Hadir",IF(NOT(ISNUMBER(G38)),"Semak jumlah hadir",IF(OR(G38&lt;1,G38&gt;E38,MOD(G38,1)&lt;&gt;0),"Semak jumlah hadir","OK")),IF(AND(G38&lt;&gt;"",G38&lt;&gt;0),"Jumlah perlu kosong / 0","OK")))))))</f>
        <v/>
      </c>
    </row>
    <row r="39" spans="11:12" ht="30" customHeight="1">
      <c r="K39" s="9">
        <f>IF(L39="","",IF(AND(L39="OK",F39="Hadir"),G39,0))</f>
        <v/>
      </c>
      <c r="L39" s="9">
        <f>IF(AND(A39="",B39="",C39="",D39="",E39="",F39="",G39="",H39="",I39="",J39=""),"",IF(OR(A39="",C39="",COUNTIF(MajlisTetamu,B39)&lt;&gt;1),"Isi ID / majlis / nama",IF(COUNTIFS(TetamuTable[ID kumpulan],A39,TetamuTable[Majlis],B39)&gt;1,"ID berganda untuk majlis",IF(NOT(ISNUMBER(E39)),"Semak kapasiti",IF(OR(E39&lt;1,MOD(E39,1)&lt;&gt;0),"Semak kapasiti",IF(AND(F39&lt;&gt;"Belum menjawab",F39&lt;&gt;"Hadir",F39&lt;&gt;"Tidak hadir"),"Isi jawapan",IF(F39="Hadir",IF(NOT(ISNUMBER(G39)),"Semak jumlah hadir",IF(OR(G39&lt;1,G39&gt;E39,MOD(G39,1)&lt;&gt;0),"Semak jumlah hadir","OK")),IF(AND(G39&lt;&gt;"",G39&lt;&gt;0),"Jumlah perlu kosong / 0","OK")))))))</f>
        <v/>
      </c>
    </row>
    <row r="40" spans="11:12" ht="30" customHeight="1">
      <c r="K40" s="9">
        <f>IF(L40="","",IF(AND(L40="OK",F40="Hadir"),G40,0))</f>
        <v/>
      </c>
      <c r="L40" s="9">
        <f>IF(AND(A40="",B40="",C40="",D40="",E40="",F40="",G40="",H40="",I40="",J40=""),"",IF(OR(A40="",C40="",COUNTIF(MajlisTetamu,B40)&lt;&gt;1),"Isi ID / majlis / nama",IF(COUNTIFS(TetamuTable[ID kumpulan],A40,TetamuTable[Majlis],B40)&gt;1,"ID berganda untuk majlis",IF(NOT(ISNUMBER(E40)),"Semak kapasiti",IF(OR(E40&lt;1,MOD(E40,1)&lt;&gt;0),"Semak kapasiti",IF(AND(F40&lt;&gt;"Belum menjawab",F40&lt;&gt;"Hadir",F40&lt;&gt;"Tidak hadir"),"Isi jawapan",IF(F40="Hadir",IF(NOT(ISNUMBER(G40)),"Semak jumlah hadir",IF(OR(G40&lt;1,G40&gt;E40,MOD(G40,1)&lt;&gt;0),"Semak jumlah hadir","OK")),IF(AND(G40&lt;&gt;"",G40&lt;&gt;0),"Jumlah perlu kosong / 0","OK")))))))</f>
        <v/>
      </c>
    </row>
    <row r="41" spans="11:12" ht="30" customHeight="1">
      <c r="K41" s="9">
        <f>IF(L41="","",IF(AND(L41="OK",F41="Hadir"),G41,0))</f>
        <v/>
      </c>
      <c r="L41" s="9">
        <f>IF(AND(A41="",B41="",C41="",D41="",E41="",F41="",G41="",H41="",I41="",J41=""),"",IF(OR(A41="",C41="",COUNTIF(MajlisTetamu,B41)&lt;&gt;1),"Isi ID / majlis / nama",IF(COUNTIFS(TetamuTable[ID kumpulan],A41,TetamuTable[Majlis],B41)&gt;1,"ID berganda untuk majlis",IF(NOT(ISNUMBER(E41)),"Semak kapasiti",IF(OR(E41&lt;1,MOD(E41,1)&lt;&gt;0),"Semak kapasiti",IF(AND(F41&lt;&gt;"Belum menjawab",F41&lt;&gt;"Hadir",F41&lt;&gt;"Tidak hadir"),"Isi jawapan",IF(F41="Hadir",IF(NOT(ISNUMBER(G41)),"Semak jumlah hadir",IF(OR(G41&lt;1,G41&gt;E41,MOD(G41,1)&lt;&gt;0),"Semak jumlah hadir","OK")),IF(AND(G41&lt;&gt;"",G41&lt;&gt;0),"Jumlah perlu kosong / 0","OK")))))))</f>
        <v/>
      </c>
    </row>
    <row r="42" spans="11:12" ht="30" customHeight="1">
      <c r="K42" s="9">
        <f>IF(L42="","",IF(AND(L42="OK",F42="Hadir"),G42,0))</f>
        <v/>
      </c>
      <c r="L42" s="9">
        <f>IF(AND(A42="",B42="",C42="",D42="",E42="",F42="",G42="",H42="",I42="",J42=""),"",IF(OR(A42="",C42="",COUNTIF(MajlisTetamu,B42)&lt;&gt;1),"Isi ID / majlis / nama",IF(COUNTIFS(TetamuTable[ID kumpulan],A42,TetamuTable[Majlis],B42)&gt;1,"ID berganda untuk majlis",IF(NOT(ISNUMBER(E42)),"Semak kapasiti",IF(OR(E42&lt;1,MOD(E42,1)&lt;&gt;0),"Semak kapasiti",IF(AND(F42&lt;&gt;"Belum menjawab",F42&lt;&gt;"Hadir",F42&lt;&gt;"Tidak hadir"),"Isi jawapan",IF(F42="Hadir",IF(NOT(ISNUMBER(G42)),"Semak jumlah hadir",IF(OR(G42&lt;1,G42&gt;E42,MOD(G42,1)&lt;&gt;0),"Semak jumlah hadir","OK")),IF(AND(G42&lt;&gt;"",G42&lt;&gt;0),"Jumlah perlu kosong / 0","OK")))))))</f>
        <v/>
      </c>
    </row>
    <row r="43" spans="11:12" ht="30" customHeight="1">
      <c r="K43" s="9">
        <f>IF(L43="","",IF(AND(L43="OK",F43="Hadir"),G43,0))</f>
        <v/>
      </c>
      <c r="L43" s="9">
        <f>IF(AND(A43="",B43="",C43="",D43="",E43="",F43="",G43="",H43="",I43="",J43=""),"",IF(OR(A43="",C43="",COUNTIF(MajlisTetamu,B43)&lt;&gt;1),"Isi ID / majlis / nama",IF(COUNTIFS(TetamuTable[ID kumpulan],A43,TetamuTable[Majlis],B43)&gt;1,"ID berganda untuk majlis",IF(NOT(ISNUMBER(E43)),"Semak kapasiti",IF(OR(E43&lt;1,MOD(E43,1)&lt;&gt;0),"Semak kapasiti",IF(AND(F43&lt;&gt;"Belum menjawab",F43&lt;&gt;"Hadir",F43&lt;&gt;"Tidak hadir"),"Isi jawapan",IF(F43="Hadir",IF(NOT(ISNUMBER(G43)),"Semak jumlah hadir",IF(OR(G43&lt;1,G43&gt;E43,MOD(G43,1)&lt;&gt;0),"Semak jumlah hadir","OK")),IF(AND(G43&lt;&gt;"",G43&lt;&gt;0),"Jumlah perlu kosong / 0","OK")))))))</f>
        <v/>
      </c>
    </row>
    <row r="44" spans="11:12" ht="30" customHeight="1">
      <c r="K44" s="9">
        <f>IF(L44="","",IF(AND(L44="OK",F44="Hadir"),G44,0))</f>
        <v/>
      </c>
      <c r="L44" s="9">
        <f>IF(AND(A44="",B44="",C44="",D44="",E44="",F44="",G44="",H44="",I44="",J44=""),"",IF(OR(A44="",C44="",COUNTIF(MajlisTetamu,B44)&lt;&gt;1),"Isi ID / majlis / nama",IF(COUNTIFS(TetamuTable[ID kumpulan],A44,TetamuTable[Majlis],B44)&gt;1,"ID berganda untuk majlis",IF(NOT(ISNUMBER(E44)),"Semak kapasiti",IF(OR(E44&lt;1,MOD(E44,1)&lt;&gt;0),"Semak kapasiti",IF(AND(F44&lt;&gt;"Belum menjawab",F44&lt;&gt;"Hadir",F44&lt;&gt;"Tidak hadir"),"Isi jawapan",IF(F44="Hadir",IF(NOT(ISNUMBER(G44)),"Semak jumlah hadir",IF(OR(G44&lt;1,G44&gt;E44,MOD(G44,1)&lt;&gt;0),"Semak jumlah hadir","OK")),IF(AND(G44&lt;&gt;"",G44&lt;&gt;0),"Jumlah perlu kosong / 0","OK")))))))</f>
        <v/>
      </c>
    </row>
    <row r="45" spans="11:12" ht="30" customHeight="1">
      <c r="K45" s="9">
        <f>IF(L45="","",IF(AND(L45="OK",F45="Hadir"),G45,0))</f>
        <v/>
      </c>
      <c r="L45" s="9">
        <f>IF(AND(A45="",B45="",C45="",D45="",E45="",F45="",G45="",H45="",I45="",J45=""),"",IF(OR(A45="",C45="",COUNTIF(MajlisTetamu,B45)&lt;&gt;1),"Isi ID / majlis / nama",IF(COUNTIFS(TetamuTable[ID kumpulan],A45,TetamuTable[Majlis],B45)&gt;1,"ID berganda untuk majlis",IF(NOT(ISNUMBER(E45)),"Semak kapasiti",IF(OR(E45&lt;1,MOD(E45,1)&lt;&gt;0),"Semak kapasiti",IF(AND(F45&lt;&gt;"Belum menjawab",F45&lt;&gt;"Hadir",F45&lt;&gt;"Tidak hadir"),"Isi jawapan",IF(F45="Hadir",IF(NOT(ISNUMBER(G45)),"Semak jumlah hadir",IF(OR(G45&lt;1,G45&gt;E45,MOD(G45,1)&lt;&gt;0),"Semak jumlah hadir","OK")),IF(AND(G45&lt;&gt;"",G45&lt;&gt;0),"Jumlah perlu kosong / 0","OK")))))))</f>
        <v/>
      </c>
    </row>
    <row r="46" spans="11:12" ht="30" customHeight="1">
      <c r="K46" s="9">
        <f>IF(L46="","",IF(AND(L46="OK",F46="Hadir"),G46,0))</f>
        <v/>
      </c>
      <c r="L46" s="9">
        <f>IF(AND(A46="",B46="",C46="",D46="",E46="",F46="",G46="",H46="",I46="",J46=""),"",IF(OR(A46="",C46="",COUNTIF(MajlisTetamu,B46)&lt;&gt;1),"Isi ID / majlis / nama",IF(COUNTIFS(TetamuTable[ID kumpulan],A46,TetamuTable[Majlis],B46)&gt;1,"ID berganda untuk majlis",IF(NOT(ISNUMBER(E46)),"Semak kapasiti",IF(OR(E46&lt;1,MOD(E46,1)&lt;&gt;0),"Semak kapasiti",IF(AND(F46&lt;&gt;"Belum menjawab",F46&lt;&gt;"Hadir",F46&lt;&gt;"Tidak hadir"),"Isi jawapan",IF(F46="Hadir",IF(NOT(ISNUMBER(G46)),"Semak jumlah hadir",IF(OR(G46&lt;1,G46&gt;E46,MOD(G46,1)&lt;&gt;0),"Semak jumlah hadir","OK")),IF(AND(G46&lt;&gt;"",G46&lt;&gt;0),"Jumlah perlu kosong / 0","OK")))))))</f>
        <v/>
      </c>
    </row>
    <row r="47" spans="11:12" ht="30" customHeight="1">
      <c r="K47" s="9">
        <f>IF(L47="","",IF(AND(L47="OK",F47="Hadir"),G47,0))</f>
        <v/>
      </c>
      <c r="L47" s="9">
        <f>IF(AND(A47="",B47="",C47="",D47="",E47="",F47="",G47="",H47="",I47="",J47=""),"",IF(OR(A47="",C47="",COUNTIF(MajlisTetamu,B47)&lt;&gt;1),"Isi ID / majlis / nama",IF(COUNTIFS(TetamuTable[ID kumpulan],A47,TetamuTable[Majlis],B47)&gt;1,"ID berganda untuk majlis",IF(NOT(ISNUMBER(E47)),"Semak kapasiti",IF(OR(E47&lt;1,MOD(E47,1)&lt;&gt;0),"Semak kapasiti",IF(AND(F47&lt;&gt;"Belum menjawab",F47&lt;&gt;"Hadir",F47&lt;&gt;"Tidak hadir"),"Isi jawapan",IF(F47="Hadir",IF(NOT(ISNUMBER(G47)),"Semak jumlah hadir",IF(OR(G47&lt;1,G47&gt;E47,MOD(G47,1)&lt;&gt;0),"Semak jumlah hadir","OK")),IF(AND(G47&lt;&gt;"",G47&lt;&gt;0),"Jumlah perlu kosong / 0","OK")))))))</f>
        <v/>
      </c>
    </row>
    <row r="48" spans="11:12" ht="30" customHeight="1">
      <c r="K48" s="9">
        <f>IF(L48="","",IF(AND(L48="OK",F48="Hadir"),G48,0))</f>
        <v/>
      </c>
      <c r="L48" s="9">
        <f>IF(AND(A48="",B48="",C48="",D48="",E48="",F48="",G48="",H48="",I48="",J48=""),"",IF(OR(A48="",C48="",COUNTIF(MajlisTetamu,B48)&lt;&gt;1),"Isi ID / majlis / nama",IF(COUNTIFS(TetamuTable[ID kumpulan],A48,TetamuTable[Majlis],B48)&gt;1,"ID berganda untuk majlis",IF(NOT(ISNUMBER(E48)),"Semak kapasiti",IF(OR(E48&lt;1,MOD(E48,1)&lt;&gt;0),"Semak kapasiti",IF(AND(F48&lt;&gt;"Belum menjawab",F48&lt;&gt;"Hadir",F48&lt;&gt;"Tidak hadir"),"Isi jawapan",IF(F48="Hadir",IF(NOT(ISNUMBER(G48)),"Semak jumlah hadir",IF(OR(G48&lt;1,G48&gt;E48,MOD(G48,1)&lt;&gt;0),"Semak jumlah hadir","OK")),IF(AND(G48&lt;&gt;"",G48&lt;&gt;0),"Jumlah perlu kosong / 0","OK")))))))</f>
        <v/>
      </c>
    </row>
    <row r="49" spans="11:12" ht="30" customHeight="1">
      <c r="K49" s="9">
        <f>IF(L49="","",IF(AND(L49="OK",F49="Hadir"),G49,0))</f>
        <v/>
      </c>
      <c r="L49" s="9">
        <f>IF(AND(A49="",B49="",C49="",D49="",E49="",F49="",G49="",H49="",I49="",J49=""),"",IF(OR(A49="",C49="",COUNTIF(MajlisTetamu,B49)&lt;&gt;1),"Isi ID / majlis / nama",IF(COUNTIFS(TetamuTable[ID kumpulan],A49,TetamuTable[Majlis],B49)&gt;1,"ID berganda untuk majlis",IF(NOT(ISNUMBER(E49)),"Semak kapasiti",IF(OR(E49&lt;1,MOD(E49,1)&lt;&gt;0),"Semak kapasiti",IF(AND(F49&lt;&gt;"Belum menjawab",F49&lt;&gt;"Hadir",F49&lt;&gt;"Tidak hadir"),"Isi jawapan",IF(F49="Hadir",IF(NOT(ISNUMBER(G49)),"Semak jumlah hadir",IF(OR(G49&lt;1,G49&gt;E49,MOD(G49,1)&lt;&gt;0),"Semak jumlah hadir","OK")),IF(AND(G49&lt;&gt;"",G49&lt;&gt;0),"Jumlah perlu kosong / 0","OK")))))))</f>
        <v/>
      </c>
    </row>
    <row r="50" spans="11:12" ht="30" customHeight="1">
      <c r="K50" s="9">
        <f>IF(L50="","",IF(AND(L50="OK",F50="Hadir"),G50,0))</f>
        <v/>
      </c>
      <c r="L50" s="9">
        <f>IF(AND(A50="",B50="",C50="",D50="",E50="",F50="",G50="",H50="",I50="",J50=""),"",IF(OR(A50="",C50="",COUNTIF(MajlisTetamu,B50)&lt;&gt;1),"Isi ID / majlis / nama",IF(COUNTIFS(TetamuTable[ID kumpulan],A50,TetamuTable[Majlis],B50)&gt;1,"ID berganda untuk majlis",IF(NOT(ISNUMBER(E50)),"Semak kapasiti",IF(OR(E50&lt;1,MOD(E50,1)&lt;&gt;0),"Semak kapasiti",IF(AND(F50&lt;&gt;"Belum menjawab",F50&lt;&gt;"Hadir",F50&lt;&gt;"Tidak hadir"),"Isi jawapan",IF(F50="Hadir",IF(NOT(ISNUMBER(G50)),"Semak jumlah hadir",IF(OR(G50&lt;1,G50&gt;E50,MOD(G50,1)&lt;&gt;0),"Semak jumlah hadir","OK")),IF(AND(G50&lt;&gt;"",G50&lt;&gt;0),"Jumlah perlu kosong / 0","OK")))))))</f>
        <v/>
      </c>
    </row>
    <row r="51" spans="11:12" ht="30" customHeight="1">
      <c r="K51" s="9">
        <f>IF(L51="","",IF(AND(L51="OK",F51="Hadir"),G51,0))</f>
        <v/>
      </c>
      <c r="L51" s="9">
        <f>IF(AND(A51="",B51="",C51="",D51="",E51="",F51="",G51="",H51="",I51="",J51=""),"",IF(OR(A51="",C51="",COUNTIF(MajlisTetamu,B51)&lt;&gt;1),"Isi ID / majlis / nama",IF(COUNTIFS(TetamuTable[ID kumpulan],A51,TetamuTable[Majlis],B51)&gt;1,"ID berganda untuk majlis",IF(NOT(ISNUMBER(E51)),"Semak kapasiti",IF(OR(E51&lt;1,MOD(E51,1)&lt;&gt;0),"Semak kapasiti",IF(AND(F51&lt;&gt;"Belum menjawab",F51&lt;&gt;"Hadir",F51&lt;&gt;"Tidak hadir"),"Isi jawapan",IF(F51="Hadir",IF(NOT(ISNUMBER(G51)),"Semak jumlah hadir",IF(OR(G51&lt;1,G51&gt;E51,MOD(G51,1)&lt;&gt;0),"Semak jumlah hadir","OK")),IF(AND(G51&lt;&gt;"",G51&lt;&gt;0),"Jumlah perlu kosong / 0","OK")))))))</f>
        <v/>
      </c>
    </row>
    <row r="52" spans="11:12" ht="30" customHeight="1">
      <c r="K52" s="9">
        <f>IF(L52="","",IF(AND(L52="OK",F52="Hadir"),G52,0))</f>
        <v/>
      </c>
      <c r="L52" s="9">
        <f>IF(AND(A52="",B52="",C52="",D52="",E52="",F52="",G52="",H52="",I52="",J52=""),"",IF(OR(A52="",C52="",COUNTIF(MajlisTetamu,B52)&lt;&gt;1),"Isi ID / majlis / nama",IF(COUNTIFS(TetamuTable[ID kumpulan],A52,TetamuTable[Majlis],B52)&gt;1,"ID berganda untuk majlis",IF(NOT(ISNUMBER(E52)),"Semak kapasiti",IF(OR(E52&lt;1,MOD(E52,1)&lt;&gt;0),"Semak kapasiti",IF(AND(F52&lt;&gt;"Belum menjawab",F52&lt;&gt;"Hadir",F52&lt;&gt;"Tidak hadir"),"Isi jawapan",IF(F52="Hadir",IF(NOT(ISNUMBER(G52)),"Semak jumlah hadir",IF(OR(G52&lt;1,G52&gt;E52,MOD(G52,1)&lt;&gt;0),"Semak jumlah hadir","OK")),IF(AND(G52&lt;&gt;"",G52&lt;&gt;0),"Jumlah perlu kosong / 0","OK")))))))</f>
        <v/>
      </c>
    </row>
    <row r="53" spans="11:12" ht="30" customHeight="1">
      <c r="K53" s="9">
        <f>IF(L53="","",IF(AND(L53="OK",F53="Hadir"),G53,0))</f>
        <v/>
      </c>
      <c r="L53" s="9">
        <f>IF(AND(A53="",B53="",C53="",D53="",E53="",F53="",G53="",H53="",I53="",J53=""),"",IF(OR(A53="",C53="",COUNTIF(MajlisTetamu,B53)&lt;&gt;1),"Isi ID / majlis / nama",IF(COUNTIFS(TetamuTable[ID kumpulan],A53,TetamuTable[Majlis],B53)&gt;1,"ID berganda untuk majlis",IF(NOT(ISNUMBER(E53)),"Semak kapasiti",IF(OR(E53&lt;1,MOD(E53,1)&lt;&gt;0),"Semak kapasiti",IF(AND(F53&lt;&gt;"Belum menjawab",F53&lt;&gt;"Hadir",F53&lt;&gt;"Tidak hadir"),"Isi jawapan",IF(F53="Hadir",IF(NOT(ISNUMBER(G53)),"Semak jumlah hadir",IF(OR(G53&lt;1,G53&gt;E53,MOD(G53,1)&lt;&gt;0),"Semak jumlah hadir","OK")),IF(AND(G53&lt;&gt;"",G53&lt;&gt;0),"Jumlah perlu kosong / 0","OK")))))))</f>
        <v/>
      </c>
    </row>
    <row r="54" spans="11:12" ht="30" customHeight="1">
      <c r="K54" s="9">
        <f>IF(L54="","",IF(AND(L54="OK",F54="Hadir"),G54,0))</f>
        <v/>
      </c>
      <c r="L54" s="9">
        <f>IF(AND(A54="",B54="",C54="",D54="",E54="",F54="",G54="",H54="",I54="",J54=""),"",IF(OR(A54="",C54="",COUNTIF(MajlisTetamu,B54)&lt;&gt;1),"Isi ID / majlis / nama",IF(COUNTIFS(TetamuTable[ID kumpulan],A54,TetamuTable[Majlis],B54)&gt;1,"ID berganda untuk majlis",IF(NOT(ISNUMBER(E54)),"Semak kapasiti",IF(OR(E54&lt;1,MOD(E54,1)&lt;&gt;0),"Semak kapasiti",IF(AND(F54&lt;&gt;"Belum menjawab",F54&lt;&gt;"Hadir",F54&lt;&gt;"Tidak hadir"),"Isi jawapan",IF(F54="Hadir",IF(NOT(ISNUMBER(G54)),"Semak jumlah hadir",IF(OR(G54&lt;1,G54&gt;E54,MOD(G54,1)&lt;&gt;0),"Semak jumlah hadir","OK")),IF(AND(G54&lt;&gt;"",G54&lt;&gt;0),"Jumlah perlu kosong / 0","OK")))))))</f>
        <v/>
      </c>
    </row>
    <row r="55" spans="11:12" ht="30" customHeight="1">
      <c r="K55" s="9">
        <f>IF(L55="","",IF(AND(L55="OK",F55="Hadir"),G55,0))</f>
        <v/>
      </c>
      <c r="L55" s="9">
        <f>IF(AND(A55="",B55="",C55="",D55="",E55="",F55="",G55="",H55="",I55="",J55=""),"",IF(OR(A55="",C55="",COUNTIF(MajlisTetamu,B55)&lt;&gt;1),"Isi ID / majlis / nama",IF(COUNTIFS(TetamuTable[ID kumpulan],A55,TetamuTable[Majlis],B55)&gt;1,"ID berganda untuk majlis",IF(NOT(ISNUMBER(E55)),"Semak kapasiti",IF(OR(E55&lt;1,MOD(E55,1)&lt;&gt;0),"Semak kapasiti",IF(AND(F55&lt;&gt;"Belum menjawab",F55&lt;&gt;"Hadir",F55&lt;&gt;"Tidak hadir"),"Isi jawapan",IF(F55="Hadir",IF(NOT(ISNUMBER(G55)),"Semak jumlah hadir",IF(OR(G55&lt;1,G55&gt;E55,MOD(G55,1)&lt;&gt;0),"Semak jumlah hadir","OK")),IF(AND(G55&lt;&gt;"",G55&lt;&gt;0),"Jumlah perlu kosong / 0","OK")))))))</f>
        <v/>
      </c>
    </row>
    <row r="56" spans="11:12" ht="30" customHeight="1">
      <c r="K56" s="9">
        <f>IF(L56="","",IF(AND(L56="OK",F56="Hadir"),G56,0))</f>
        <v/>
      </c>
      <c r="L56" s="9">
        <f>IF(AND(A56="",B56="",C56="",D56="",E56="",F56="",G56="",H56="",I56="",J56=""),"",IF(OR(A56="",C56="",COUNTIF(MajlisTetamu,B56)&lt;&gt;1),"Isi ID / majlis / nama",IF(COUNTIFS(TetamuTable[ID kumpulan],A56,TetamuTable[Majlis],B56)&gt;1,"ID berganda untuk majlis",IF(NOT(ISNUMBER(E56)),"Semak kapasiti",IF(OR(E56&lt;1,MOD(E56,1)&lt;&gt;0),"Semak kapasiti",IF(AND(F56&lt;&gt;"Belum menjawab",F56&lt;&gt;"Hadir",F56&lt;&gt;"Tidak hadir"),"Isi jawapan",IF(F56="Hadir",IF(NOT(ISNUMBER(G56)),"Semak jumlah hadir",IF(OR(G56&lt;1,G56&gt;E56,MOD(G56,1)&lt;&gt;0),"Semak jumlah hadir","OK")),IF(AND(G56&lt;&gt;"",G56&lt;&gt;0),"Jumlah perlu kosong / 0","OK")))))))</f>
        <v/>
      </c>
    </row>
    <row r="57" spans="11:12" ht="30" customHeight="1">
      <c r="K57" s="9">
        <f>IF(L57="","",IF(AND(L57="OK",F57="Hadir"),G57,0))</f>
        <v/>
      </c>
      <c r="L57" s="9">
        <f>IF(AND(A57="",B57="",C57="",D57="",E57="",F57="",G57="",H57="",I57="",J57=""),"",IF(OR(A57="",C57="",COUNTIF(MajlisTetamu,B57)&lt;&gt;1),"Isi ID / majlis / nama",IF(COUNTIFS(TetamuTable[ID kumpulan],A57,TetamuTable[Majlis],B57)&gt;1,"ID berganda untuk majlis",IF(NOT(ISNUMBER(E57)),"Semak kapasiti",IF(OR(E57&lt;1,MOD(E57,1)&lt;&gt;0),"Semak kapasiti",IF(AND(F57&lt;&gt;"Belum menjawab",F57&lt;&gt;"Hadir",F57&lt;&gt;"Tidak hadir"),"Isi jawapan",IF(F57="Hadir",IF(NOT(ISNUMBER(G57)),"Semak jumlah hadir",IF(OR(G57&lt;1,G57&gt;E57,MOD(G57,1)&lt;&gt;0),"Semak jumlah hadir","OK")),IF(AND(G57&lt;&gt;"",G57&lt;&gt;0),"Jumlah perlu kosong / 0","OK")))))))</f>
        <v/>
      </c>
    </row>
    <row r="58" spans="11:12" ht="30" customHeight="1">
      <c r="K58" s="9">
        <f>IF(L58="","",IF(AND(L58="OK",F58="Hadir"),G58,0))</f>
        <v/>
      </c>
      <c r="L58" s="9">
        <f>IF(AND(A58="",B58="",C58="",D58="",E58="",F58="",G58="",H58="",I58="",J58=""),"",IF(OR(A58="",C58="",COUNTIF(MajlisTetamu,B58)&lt;&gt;1),"Isi ID / majlis / nama",IF(COUNTIFS(TetamuTable[ID kumpulan],A58,TetamuTable[Majlis],B58)&gt;1,"ID berganda untuk majlis",IF(NOT(ISNUMBER(E58)),"Semak kapasiti",IF(OR(E58&lt;1,MOD(E58,1)&lt;&gt;0),"Semak kapasiti",IF(AND(F58&lt;&gt;"Belum menjawab",F58&lt;&gt;"Hadir",F58&lt;&gt;"Tidak hadir"),"Isi jawapan",IF(F58="Hadir",IF(NOT(ISNUMBER(G58)),"Semak jumlah hadir",IF(OR(G58&lt;1,G58&gt;E58,MOD(G58,1)&lt;&gt;0),"Semak jumlah hadir","OK")),IF(AND(G58&lt;&gt;"",G58&lt;&gt;0),"Jumlah perlu kosong / 0","OK")))))))</f>
        <v/>
      </c>
    </row>
    <row r="59" spans="11:12" ht="30" customHeight="1">
      <c r="K59" s="9">
        <f>IF(L59="","",IF(AND(L59="OK",F59="Hadir"),G59,0))</f>
        <v/>
      </c>
      <c r="L59" s="9">
        <f>IF(AND(A59="",B59="",C59="",D59="",E59="",F59="",G59="",H59="",I59="",J59=""),"",IF(OR(A59="",C59="",COUNTIF(MajlisTetamu,B59)&lt;&gt;1),"Isi ID / majlis / nama",IF(COUNTIFS(TetamuTable[ID kumpulan],A59,TetamuTable[Majlis],B59)&gt;1,"ID berganda untuk majlis",IF(NOT(ISNUMBER(E59)),"Semak kapasiti",IF(OR(E59&lt;1,MOD(E59,1)&lt;&gt;0),"Semak kapasiti",IF(AND(F59&lt;&gt;"Belum menjawab",F59&lt;&gt;"Hadir",F59&lt;&gt;"Tidak hadir"),"Isi jawapan",IF(F59="Hadir",IF(NOT(ISNUMBER(G59)),"Semak jumlah hadir",IF(OR(G59&lt;1,G59&gt;E59,MOD(G59,1)&lt;&gt;0),"Semak jumlah hadir","OK")),IF(AND(G59&lt;&gt;"",G59&lt;&gt;0),"Jumlah perlu kosong / 0","OK")))))))</f>
        <v/>
      </c>
    </row>
    <row r="60" spans="11:12" ht="30" customHeight="1">
      <c r="K60" s="9">
        <f>IF(L60="","",IF(AND(L60="OK",F60="Hadir"),G60,0))</f>
        <v/>
      </c>
      <c r="L60" s="9">
        <f>IF(AND(A60="",B60="",C60="",D60="",E60="",F60="",G60="",H60="",I60="",J60=""),"",IF(OR(A60="",C60="",COUNTIF(MajlisTetamu,B60)&lt;&gt;1),"Isi ID / majlis / nama",IF(COUNTIFS(TetamuTable[ID kumpulan],A60,TetamuTable[Majlis],B60)&gt;1,"ID berganda untuk majlis",IF(NOT(ISNUMBER(E60)),"Semak kapasiti",IF(OR(E60&lt;1,MOD(E60,1)&lt;&gt;0),"Semak kapasiti",IF(AND(F60&lt;&gt;"Belum menjawab",F60&lt;&gt;"Hadir",F60&lt;&gt;"Tidak hadir"),"Isi jawapan",IF(F60="Hadir",IF(NOT(ISNUMBER(G60)),"Semak jumlah hadir",IF(OR(G60&lt;1,G60&gt;E60,MOD(G60,1)&lt;&gt;0),"Semak jumlah hadir","OK")),IF(AND(G60&lt;&gt;"",G60&lt;&gt;0),"Jumlah perlu kosong / 0","OK")))))))</f>
        <v/>
      </c>
    </row>
    <row r="61" spans="11:12" ht="30" customHeight="1">
      <c r="K61" s="9">
        <f>IF(L61="","",IF(AND(L61="OK",F61="Hadir"),G61,0))</f>
        <v/>
      </c>
      <c r="L61" s="9">
        <f>IF(AND(A61="",B61="",C61="",D61="",E61="",F61="",G61="",H61="",I61="",J61=""),"",IF(OR(A61="",C61="",COUNTIF(MajlisTetamu,B61)&lt;&gt;1),"Isi ID / majlis / nama",IF(COUNTIFS(TetamuTable[ID kumpulan],A61,TetamuTable[Majlis],B61)&gt;1,"ID berganda untuk majlis",IF(NOT(ISNUMBER(E61)),"Semak kapasiti",IF(OR(E61&lt;1,MOD(E61,1)&lt;&gt;0),"Semak kapasiti",IF(AND(F61&lt;&gt;"Belum menjawab",F61&lt;&gt;"Hadir",F61&lt;&gt;"Tidak hadir"),"Isi jawapan",IF(F61="Hadir",IF(NOT(ISNUMBER(G61)),"Semak jumlah hadir",IF(OR(G61&lt;1,G61&gt;E61,MOD(G61,1)&lt;&gt;0),"Semak jumlah hadir","OK")),IF(AND(G61&lt;&gt;"",G61&lt;&gt;0),"Jumlah perlu kosong / 0","OK")))))))</f>
        <v/>
      </c>
    </row>
    <row r="62" spans="11:12" ht="30" customHeight="1">
      <c r="K62" s="9">
        <f>IF(L62="","",IF(AND(L62="OK",F62="Hadir"),G62,0))</f>
        <v/>
      </c>
      <c r="L62" s="9">
        <f>IF(AND(A62="",B62="",C62="",D62="",E62="",F62="",G62="",H62="",I62="",J62=""),"",IF(OR(A62="",C62="",COUNTIF(MajlisTetamu,B62)&lt;&gt;1),"Isi ID / majlis / nama",IF(COUNTIFS(TetamuTable[ID kumpulan],A62,TetamuTable[Majlis],B62)&gt;1,"ID berganda untuk majlis",IF(NOT(ISNUMBER(E62)),"Semak kapasiti",IF(OR(E62&lt;1,MOD(E62,1)&lt;&gt;0),"Semak kapasiti",IF(AND(F62&lt;&gt;"Belum menjawab",F62&lt;&gt;"Hadir",F62&lt;&gt;"Tidak hadir"),"Isi jawapan",IF(F62="Hadir",IF(NOT(ISNUMBER(G62)),"Semak jumlah hadir",IF(OR(G62&lt;1,G62&gt;E62,MOD(G62,1)&lt;&gt;0),"Semak jumlah hadir","OK")),IF(AND(G62&lt;&gt;"",G62&lt;&gt;0),"Jumlah perlu kosong / 0","OK")))))))</f>
        <v/>
      </c>
    </row>
    <row r="63" spans="11:12" ht="30" customHeight="1">
      <c r="K63" s="9">
        <f>IF(L63="","",IF(AND(L63="OK",F63="Hadir"),G63,0))</f>
        <v/>
      </c>
      <c r="L63" s="9">
        <f>IF(AND(A63="",B63="",C63="",D63="",E63="",F63="",G63="",H63="",I63="",J63=""),"",IF(OR(A63="",C63="",COUNTIF(MajlisTetamu,B63)&lt;&gt;1),"Isi ID / majlis / nama",IF(COUNTIFS(TetamuTable[ID kumpulan],A63,TetamuTable[Majlis],B63)&gt;1,"ID berganda untuk majlis",IF(NOT(ISNUMBER(E63)),"Semak kapasiti",IF(OR(E63&lt;1,MOD(E63,1)&lt;&gt;0),"Semak kapasiti",IF(AND(F63&lt;&gt;"Belum menjawab",F63&lt;&gt;"Hadir",F63&lt;&gt;"Tidak hadir"),"Isi jawapan",IF(F63="Hadir",IF(NOT(ISNUMBER(G63)),"Semak jumlah hadir",IF(OR(G63&lt;1,G63&gt;E63,MOD(G63,1)&lt;&gt;0),"Semak jumlah hadir","OK")),IF(AND(G63&lt;&gt;"",G63&lt;&gt;0),"Jumlah perlu kosong / 0","OK")))))))</f>
        <v/>
      </c>
    </row>
    <row r="64" spans="11:12" ht="30" customHeight="1">
      <c r="K64" s="9">
        <f>IF(L64="","",IF(AND(L64="OK",F64="Hadir"),G64,0))</f>
        <v/>
      </c>
      <c r="L64" s="9">
        <f>IF(AND(A64="",B64="",C64="",D64="",E64="",F64="",G64="",H64="",I64="",J64=""),"",IF(OR(A64="",C64="",COUNTIF(MajlisTetamu,B64)&lt;&gt;1),"Isi ID / majlis / nama",IF(COUNTIFS(TetamuTable[ID kumpulan],A64,TetamuTable[Majlis],B64)&gt;1,"ID berganda untuk majlis",IF(NOT(ISNUMBER(E64)),"Semak kapasiti",IF(OR(E64&lt;1,MOD(E64,1)&lt;&gt;0),"Semak kapasiti",IF(AND(F64&lt;&gt;"Belum menjawab",F64&lt;&gt;"Hadir",F64&lt;&gt;"Tidak hadir"),"Isi jawapan",IF(F64="Hadir",IF(NOT(ISNUMBER(G64)),"Semak jumlah hadir",IF(OR(G64&lt;1,G64&gt;E64,MOD(G64,1)&lt;&gt;0),"Semak jumlah hadir","OK")),IF(AND(G64&lt;&gt;"",G64&lt;&gt;0),"Jumlah perlu kosong / 0","OK")))))))</f>
        <v/>
      </c>
    </row>
    <row r="65" spans="11:12" ht="30" customHeight="1">
      <c r="K65" s="9">
        <f>IF(L65="","",IF(AND(L65="OK",F65="Hadir"),G65,0))</f>
        <v/>
      </c>
      <c r="L65" s="9">
        <f>IF(AND(A65="",B65="",C65="",D65="",E65="",F65="",G65="",H65="",I65="",J65=""),"",IF(OR(A65="",C65="",COUNTIF(MajlisTetamu,B65)&lt;&gt;1),"Isi ID / majlis / nama",IF(COUNTIFS(TetamuTable[ID kumpulan],A65,TetamuTable[Majlis],B65)&gt;1,"ID berganda untuk majlis",IF(NOT(ISNUMBER(E65)),"Semak kapasiti",IF(OR(E65&lt;1,MOD(E65,1)&lt;&gt;0),"Semak kapasiti",IF(AND(F65&lt;&gt;"Belum menjawab",F65&lt;&gt;"Hadir",F65&lt;&gt;"Tidak hadir"),"Isi jawapan",IF(F65="Hadir",IF(NOT(ISNUMBER(G65)),"Semak jumlah hadir",IF(OR(G65&lt;1,G65&gt;E65,MOD(G65,1)&lt;&gt;0),"Semak jumlah hadir","OK")),IF(AND(G65&lt;&gt;"",G65&lt;&gt;0),"Jumlah perlu kosong / 0","OK")))))))</f>
        <v/>
      </c>
    </row>
    <row r="66" spans="11:12" ht="30" customHeight="1">
      <c r="K66" s="9">
        <f>IF(L66="","",IF(AND(L66="OK",F66="Hadir"),G66,0))</f>
        <v/>
      </c>
      <c r="L66" s="9">
        <f>IF(AND(A66="",B66="",C66="",D66="",E66="",F66="",G66="",H66="",I66="",J66=""),"",IF(OR(A66="",C66="",COUNTIF(MajlisTetamu,B66)&lt;&gt;1),"Isi ID / majlis / nama",IF(COUNTIFS(TetamuTable[ID kumpulan],A66,TetamuTable[Majlis],B66)&gt;1,"ID berganda untuk majlis",IF(NOT(ISNUMBER(E66)),"Semak kapasiti",IF(OR(E66&lt;1,MOD(E66,1)&lt;&gt;0),"Semak kapasiti",IF(AND(F66&lt;&gt;"Belum menjawab",F66&lt;&gt;"Hadir",F66&lt;&gt;"Tidak hadir"),"Isi jawapan",IF(F66="Hadir",IF(NOT(ISNUMBER(G66)),"Semak jumlah hadir",IF(OR(G66&lt;1,G66&gt;E66,MOD(G66,1)&lt;&gt;0),"Semak jumlah hadir","OK")),IF(AND(G66&lt;&gt;"",G66&lt;&gt;0),"Jumlah perlu kosong / 0","OK")))))))</f>
        <v/>
      </c>
    </row>
    <row r="67" spans="11:12" ht="30" customHeight="1">
      <c r="K67" s="9">
        <f>IF(L67="","",IF(AND(L67="OK",F67="Hadir"),G67,0))</f>
        <v/>
      </c>
      <c r="L67" s="9">
        <f>IF(AND(A67="",B67="",C67="",D67="",E67="",F67="",G67="",H67="",I67="",J67=""),"",IF(OR(A67="",C67="",COUNTIF(MajlisTetamu,B67)&lt;&gt;1),"Isi ID / majlis / nama",IF(COUNTIFS(TetamuTable[ID kumpulan],A67,TetamuTable[Majlis],B67)&gt;1,"ID berganda untuk majlis",IF(NOT(ISNUMBER(E67)),"Semak kapasiti",IF(OR(E67&lt;1,MOD(E67,1)&lt;&gt;0),"Semak kapasiti",IF(AND(F67&lt;&gt;"Belum menjawab",F67&lt;&gt;"Hadir",F67&lt;&gt;"Tidak hadir"),"Isi jawapan",IF(F67="Hadir",IF(NOT(ISNUMBER(G67)),"Semak jumlah hadir",IF(OR(G67&lt;1,G67&gt;E67,MOD(G67,1)&lt;&gt;0),"Semak jumlah hadir","OK")),IF(AND(G67&lt;&gt;"",G67&lt;&gt;0),"Jumlah perlu kosong / 0","OK")))))))</f>
        <v/>
      </c>
    </row>
    <row r="68" spans="11:12" ht="30" customHeight="1">
      <c r="K68" s="9">
        <f>IF(L68="","",IF(AND(L68="OK",F68="Hadir"),G68,0))</f>
        <v/>
      </c>
      <c r="L68" s="9">
        <f>IF(AND(A68="",B68="",C68="",D68="",E68="",F68="",G68="",H68="",I68="",J68=""),"",IF(OR(A68="",C68="",COUNTIF(MajlisTetamu,B68)&lt;&gt;1),"Isi ID / majlis / nama",IF(COUNTIFS(TetamuTable[ID kumpulan],A68,TetamuTable[Majlis],B68)&gt;1,"ID berganda untuk majlis",IF(NOT(ISNUMBER(E68)),"Semak kapasiti",IF(OR(E68&lt;1,MOD(E68,1)&lt;&gt;0),"Semak kapasiti",IF(AND(F68&lt;&gt;"Belum menjawab",F68&lt;&gt;"Hadir",F68&lt;&gt;"Tidak hadir"),"Isi jawapan",IF(F68="Hadir",IF(NOT(ISNUMBER(G68)),"Semak jumlah hadir",IF(OR(G68&lt;1,G68&gt;E68,MOD(G68,1)&lt;&gt;0),"Semak jumlah hadir","OK")),IF(AND(G68&lt;&gt;"",G68&lt;&gt;0),"Jumlah perlu kosong / 0","OK")))))))</f>
        <v/>
      </c>
    </row>
    <row r="69" spans="11:12" ht="30" customHeight="1">
      <c r="K69" s="9">
        <f>IF(L69="","",IF(AND(L69="OK",F69="Hadir"),G69,0))</f>
        <v/>
      </c>
      <c r="L69" s="9">
        <f>IF(AND(A69="",B69="",C69="",D69="",E69="",F69="",G69="",H69="",I69="",J69=""),"",IF(OR(A69="",C69="",COUNTIF(MajlisTetamu,B69)&lt;&gt;1),"Isi ID / majlis / nama",IF(COUNTIFS(TetamuTable[ID kumpulan],A69,TetamuTable[Majlis],B69)&gt;1,"ID berganda untuk majlis",IF(NOT(ISNUMBER(E69)),"Semak kapasiti",IF(OR(E69&lt;1,MOD(E69,1)&lt;&gt;0),"Semak kapasiti",IF(AND(F69&lt;&gt;"Belum menjawab",F69&lt;&gt;"Hadir",F69&lt;&gt;"Tidak hadir"),"Isi jawapan",IF(F69="Hadir",IF(NOT(ISNUMBER(G69)),"Semak jumlah hadir",IF(OR(G69&lt;1,G69&gt;E69,MOD(G69,1)&lt;&gt;0),"Semak jumlah hadir","OK")),IF(AND(G69&lt;&gt;"",G69&lt;&gt;0),"Jumlah perlu kosong / 0","OK")))))))</f>
        <v/>
      </c>
    </row>
    <row r="70" spans="11:12" ht="30" customHeight="1">
      <c r="K70" s="9">
        <f>IF(L70="","",IF(AND(L70="OK",F70="Hadir"),G70,0))</f>
        <v/>
      </c>
      <c r="L70" s="9">
        <f>IF(AND(A70="",B70="",C70="",D70="",E70="",F70="",G70="",H70="",I70="",J70=""),"",IF(OR(A70="",C70="",COUNTIF(MajlisTetamu,B70)&lt;&gt;1),"Isi ID / majlis / nama",IF(COUNTIFS(TetamuTable[ID kumpulan],A70,TetamuTable[Majlis],B70)&gt;1,"ID berganda untuk majlis",IF(NOT(ISNUMBER(E70)),"Semak kapasiti",IF(OR(E70&lt;1,MOD(E70,1)&lt;&gt;0),"Semak kapasiti",IF(AND(F70&lt;&gt;"Belum menjawab",F70&lt;&gt;"Hadir",F70&lt;&gt;"Tidak hadir"),"Isi jawapan",IF(F70="Hadir",IF(NOT(ISNUMBER(G70)),"Semak jumlah hadir",IF(OR(G70&lt;1,G70&gt;E70,MOD(G70,1)&lt;&gt;0),"Semak jumlah hadir","OK")),IF(AND(G70&lt;&gt;"",G70&lt;&gt;0),"Jumlah perlu kosong / 0","OK")))))))</f>
        <v/>
      </c>
    </row>
    <row r="71" spans="11:12" ht="30" customHeight="1">
      <c r="K71" s="9">
        <f>IF(L71="","",IF(AND(L71="OK",F71="Hadir"),G71,0))</f>
        <v/>
      </c>
      <c r="L71" s="9">
        <f>IF(AND(A71="",B71="",C71="",D71="",E71="",F71="",G71="",H71="",I71="",J71=""),"",IF(OR(A71="",C71="",COUNTIF(MajlisTetamu,B71)&lt;&gt;1),"Isi ID / majlis / nama",IF(COUNTIFS(TetamuTable[ID kumpulan],A71,TetamuTable[Majlis],B71)&gt;1,"ID berganda untuk majlis",IF(NOT(ISNUMBER(E71)),"Semak kapasiti",IF(OR(E71&lt;1,MOD(E71,1)&lt;&gt;0),"Semak kapasiti",IF(AND(F71&lt;&gt;"Belum menjawab",F71&lt;&gt;"Hadir",F71&lt;&gt;"Tidak hadir"),"Isi jawapan",IF(F71="Hadir",IF(NOT(ISNUMBER(G71)),"Semak jumlah hadir",IF(OR(G71&lt;1,G71&gt;E71,MOD(G71,1)&lt;&gt;0),"Semak jumlah hadir","OK")),IF(AND(G71&lt;&gt;"",G71&lt;&gt;0),"Jumlah perlu kosong / 0","OK")))))))</f>
        <v/>
      </c>
    </row>
    <row r="72" spans="11:12" ht="30" customHeight="1">
      <c r="K72" s="9">
        <f>IF(L72="","",IF(AND(L72="OK",F72="Hadir"),G72,0))</f>
        <v/>
      </c>
      <c r="L72" s="9">
        <f>IF(AND(A72="",B72="",C72="",D72="",E72="",F72="",G72="",H72="",I72="",J72=""),"",IF(OR(A72="",C72="",COUNTIF(MajlisTetamu,B72)&lt;&gt;1),"Isi ID / majlis / nama",IF(COUNTIFS(TetamuTable[ID kumpulan],A72,TetamuTable[Majlis],B72)&gt;1,"ID berganda untuk majlis",IF(NOT(ISNUMBER(E72)),"Semak kapasiti",IF(OR(E72&lt;1,MOD(E72,1)&lt;&gt;0),"Semak kapasiti",IF(AND(F72&lt;&gt;"Belum menjawab",F72&lt;&gt;"Hadir",F72&lt;&gt;"Tidak hadir"),"Isi jawapan",IF(F72="Hadir",IF(NOT(ISNUMBER(G72)),"Semak jumlah hadir",IF(OR(G72&lt;1,G72&gt;E72,MOD(G72,1)&lt;&gt;0),"Semak jumlah hadir","OK")),IF(AND(G72&lt;&gt;"",G72&lt;&gt;0),"Jumlah perlu kosong / 0","OK")))))))</f>
        <v/>
      </c>
    </row>
    <row r="73" spans="11:12" ht="30" customHeight="1">
      <c r="K73" s="9">
        <f>IF(L73="","",IF(AND(L73="OK",F73="Hadir"),G73,0))</f>
        <v/>
      </c>
      <c r="L73" s="9">
        <f>IF(AND(A73="",B73="",C73="",D73="",E73="",F73="",G73="",H73="",I73="",J73=""),"",IF(OR(A73="",C73="",COUNTIF(MajlisTetamu,B73)&lt;&gt;1),"Isi ID / majlis / nama",IF(COUNTIFS(TetamuTable[ID kumpulan],A73,TetamuTable[Majlis],B73)&gt;1,"ID berganda untuk majlis",IF(NOT(ISNUMBER(E73)),"Semak kapasiti",IF(OR(E73&lt;1,MOD(E73,1)&lt;&gt;0),"Semak kapasiti",IF(AND(F73&lt;&gt;"Belum menjawab",F73&lt;&gt;"Hadir",F73&lt;&gt;"Tidak hadir"),"Isi jawapan",IF(F73="Hadir",IF(NOT(ISNUMBER(G73)),"Semak jumlah hadir",IF(OR(G73&lt;1,G73&gt;E73,MOD(G73,1)&lt;&gt;0),"Semak jumlah hadir","OK")),IF(AND(G73&lt;&gt;"",G73&lt;&gt;0),"Jumlah perlu kosong / 0","OK")))))))</f>
        <v/>
      </c>
    </row>
    <row r="74" spans="11:12" ht="30" customHeight="1">
      <c r="K74" s="9">
        <f>IF(L74="","",IF(AND(L74="OK",F74="Hadir"),G74,0))</f>
        <v/>
      </c>
      <c r="L74" s="9">
        <f>IF(AND(A74="",B74="",C74="",D74="",E74="",F74="",G74="",H74="",I74="",J74=""),"",IF(OR(A74="",C74="",COUNTIF(MajlisTetamu,B74)&lt;&gt;1),"Isi ID / majlis / nama",IF(COUNTIFS(TetamuTable[ID kumpulan],A74,TetamuTable[Majlis],B74)&gt;1,"ID berganda untuk majlis",IF(NOT(ISNUMBER(E74)),"Semak kapasiti",IF(OR(E74&lt;1,MOD(E74,1)&lt;&gt;0),"Semak kapasiti",IF(AND(F74&lt;&gt;"Belum menjawab",F74&lt;&gt;"Hadir",F74&lt;&gt;"Tidak hadir"),"Isi jawapan",IF(F74="Hadir",IF(NOT(ISNUMBER(G74)),"Semak jumlah hadir",IF(OR(G74&lt;1,G74&gt;E74,MOD(G74,1)&lt;&gt;0),"Semak jumlah hadir","OK")),IF(AND(G74&lt;&gt;"",G74&lt;&gt;0),"Jumlah perlu kosong / 0","OK")))))))</f>
        <v/>
      </c>
    </row>
    <row r="75" spans="11:12" ht="30" customHeight="1">
      <c r="K75" s="9">
        <f>IF(L75="","",IF(AND(L75="OK",F75="Hadir"),G75,0))</f>
        <v/>
      </c>
      <c r="L75" s="9">
        <f>IF(AND(A75="",B75="",C75="",D75="",E75="",F75="",G75="",H75="",I75="",J75=""),"",IF(OR(A75="",C75="",COUNTIF(MajlisTetamu,B75)&lt;&gt;1),"Isi ID / majlis / nama",IF(COUNTIFS(TetamuTable[ID kumpulan],A75,TetamuTable[Majlis],B75)&gt;1,"ID berganda untuk majlis",IF(NOT(ISNUMBER(E75)),"Semak kapasiti",IF(OR(E75&lt;1,MOD(E75,1)&lt;&gt;0),"Semak kapasiti",IF(AND(F75&lt;&gt;"Belum menjawab",F75&lt;&gt;"Hadir",F75&lt;&gt;"Tidak hadir"),"Isi jawapan",IF(F75="Hadir",IF(NOT(ISNUMBER(G75)),"Semak jumlah hadir",IF(OR(G75&lt;1,G75&gt;E75,MOD(G75,1)&lt;&gt;0),"Semak jumlah hadir","OK")),IF(AND(G75&lt;&gt;"",G75&lt;&gt;0),"Jumlah perlu kosong / 0","OK")))))))</f>
        <v/>
      </c>
    </row>
    <row r="76" spans="11:12" ht="30" customHeight="1">
      <c r="K76" s="9">
        <f>IF(L76="","",IF(AND(L76="OK",F76="Hadir"),G76,0))</f>
        <v/>
      </c>
      <c r="L76" s="9">
        <f>IF(AND(A76="",B76="",C76="",D76="",E76="",F76="",G76="",H76="",I76="",J76=""),"",IF(OR(A76="",C76="",COUNTIF(MajlisTetamu,B76)&lt;&gt;1),"Isi ID / majlis / nama",IF(COUNTIFS(TetamuTable[ID kumpulan],A76,TetamuTable[Majlis],B76)&gt;1,"ID berganda untuk majlis",IF(NOT(ISNUMBER(E76)),"Semak kapasiti",IF(OR(E76&lt;1,MOD(E76,1)&lt;&gt;0),"Semak kapasiti",IF(AND(F76&lt;&gt;"Belum menjawab",F76&lt;&gt;"Hadir",F76&lt;&gt;"Tidak hadir"),"Isi jawapan",IF(F76="Hadir",IF(NOT(ISNUMBER(G76)),"Semak jumlah hadir",IF(OR(G76&lt;1,G76&gt;E76,MOD(G76,1)&lt;&gt;0),"Semak jumlah hadir","OK")),IF(AND(G76&lt;&gt;"",G76&lt;&gt;0),"Jumlah perlu kosong / 0","OK")))))))</f>
        <v/>
      </c>
    </row>
    <row r="77" spans="11:12" ht="30" customHeight="1">
      <c r="K77" s="9">
        <f>IF(L77="","",IF(AND(L77="OK",F77="Hadir"),G77,0))</f>
        <v/>
      </c>
      <c r="L77" s="9">
        <f>IF(AND(A77="",B77="",C77="",D77="",E77="",F77="",G77="",H77="",I77="",J77=""),"",IF(OR(A77="",C77="",COUNTIF(MajlisTetamu,B77)&lt;&gt;1),"Isi ID / majlis / nama",IF(COUNTIFS(TetamuTable[ID kumpulan],A77,TetamuTable[Majlis],B77)&gt;1,"ID berganda untuk majlis",IF(NOT(ISNUMBER(E77)),"Semak kapasiti",IF(OR(E77&lt;1,MOD(E77,1)&lt;&gt;0),"Semak kapasiti",IF(AND(F77&lt;&gt;"Belum menjawab",F77&lt;&gt;"Hadir",F77&lt;&gt;"Tidak hadir"),"Isi jawapan",IF(F77="Hadir",IF(NOT(ISNUMBER(G77)),"Semak jumlah hadir",IF(OR(G77&lt;1,G77&gt;E77,MOD(G77,1)&lt;&gt;0),"Semak jumlah hadir","OK")),IF(AND(G77&lt;&gt;"",G77&lt;&gt;0),"Jumlah perlu kosong / 0","OK")))))))</f>
        <v/>
      </c>
    </row>
    <row r="78" spans="11:12" ht="30" customHeight="1">
      <c r="K78" s="9">
        <f>IF(L78="","",IF(AND(L78="OK",F78="Hadir"),G78,0))</f>
        <v/>
      </c>
      <c r="L78" s="9">
        <f>IF(AND(A78="",B78="",C78="",D78="",E78="",F78="",G78="",H78="",I78="",J78=""),"",IF(OR(A78="",C78="",COUNTIF(MajlisTetamu,B78)&lt;&gt;1),"Isi ID / majlis / nama",IF(COUNTIFS(TetamuTable[ID kumpulan],A78,TetamuTable[Majlis],B78)&gt;1,"ID berganda untuk majlis",IF(NOT(ISNUMBER(E78)),"Semak kapasiti",IF(OR(E78&lt;1,MOD(E78,1)&lt;&gt;0),"Semak kapasiti",IF(AND(F78&lt;&gt;"Belum menjawab",F78&lt;&gt;"Hadir",F78&lt;&gt;"Tidak hadir"),"Isi jawapan",IF(F78="Hadir",IF(NOT(ISNUMBER(G78)),"Semak jumlah hadir",IF(OR(G78&lt;1,G78&gt;E78,MOD(G78,1)&lt;&gt;0),"Semak jumlah hadir","OK")),IF(AND(G78&lt;&gt;"",G78&lt;&gt;0),"Jumlah perlu kosong / 0","OK")))))))</f>
        <v/>
      </c>
    </row>
    <row r="79" spans="11:12" ht="30" customHeight="1">
      <c r="K79" s="9">
        <f>IF(L79="","",IF(AND(L79="OK",F79="Hadir"),G79,0))</f>
        <v/>
      </c>
      <c r="L79" s="9">
        <f>IF(AND(A79="",B79="",C79="",D79="",E79="",F79="",G79="",H79="",I79="",J79=""),"",IF(OR(A79="",C79="",COUNTIF(MajlisTetamu,B79)&lt;&gt;1),"Isi ID / majlis / nama",IF(COUNTIFS(TetamuTable[ID kumpulan],A79,TetamuTable[Majlis],B79)&gt;1,"ID berganda untuk majlis",IF(NOT(ISNUMBER(E79)),"Semak kapasiti",IF(OR(E79&lt;1,MOD(E79,1)&lt;&gt;0),"Semak kapasiti",IF(AND(F79&lt;&gt;"Belum menjawab",F79&lt;&gt;"Hadir",F79&lt;&gt;"Tidak hadir"),"Isi jawapan",IF(F79="Hadir",IF(NOT(ISNUMBER(G79)),"Semak jumlah hadir",IF(OR(G79&lt;1,G79&gt;E79,MOD(G79,1)&lt;&gt;0),"Semak jumlah hadir","OK")),IF(AND(G79&lt;&gt;"",G79&lt;&gt;0),"Jumlah perlu kosong / 0","OK")))))))</f>
        <v/>
      </c>
    </row>
    <row r="80" spans="11:12" ht="30" customHeight="1">
      <c r="K80" s="9">
        <f>IF(L80="","",IF(AND(L80="OK",F80="Hadir"),G80,0))</f>
        <v/>
      </c>
      <c r="L80" s="9">
        <f>IF(AND(A80="",B80="",C80="",D80="",E80="",F80="",G80="",H80="",I80="",J80=""),"",IF(OR(A80="",C80="",COUNTIF(MajlisTetamu,B80)&lt;&gt;1),"Isi ID / majlis / nama",IF(COUNTIFS(TetamuTable[ID kumpulan],A80,TetamuTable[Majlis],B80)&gt;1,"ID berganda untuk majlis",IF(NOT(ISNUMBER(E80)),"Semak kapasiti",IF(OR(E80&lt;1,MOD(E80,1)&lt;&gt;0),"Semak kapasiti",IF(AND(F80&lt;&gt;"Belum menjawab",F80&lt;&gt;"Hadir",F80&lt;&gt;"Tidak hadir"),"Isi jawapan",IF(F80="Hadir",IF(NOT(ISNUMBER(G80)),"Semak jumlah hadir",IF(OR(G80&lt;1,G80&gt;E80,MOD(G80,1)&lt;&gt;0),"Semak jumlah hadir","OK")),IF(AND(G80&lt;&gt;"",G80&lt;&gt;0),"Jumlah perlu kosong / 0","OK")))))))</f>
        <v/>
      </c>
    </row>
    <row r="81" spans="11:12" ht="30" customHeight="1">
      <c r="K81" s="9">
        <f>IF(L81="","",IF(AND(L81="OK",F81="Hadir"),G81,0))</f>
        <v/>
      </c>
      <c r="L81" s="9">
        <f>IF(AND(A81="",B81="",C81="",D81="",E81="",F81="",G81="",H81="",I81="",J81=""),"",IF(OR(A81="",C81="",COUNTIF(MajlisTetamu,B81)&lt;&gt;1),"Isi ID / majlis / nama",IF(COUNTIFS(TetamuTable[ID kumpulan],A81,TetamuTable[Majlis],B81)&gt;1,"ID berganda untuk majlis",IF(NOT(ISNUMBER(E81)),"Semak kapasiti",IF(OR(E81&lt;1,MOD(E81,1)&lt;&gt;0),"Semak kapasiti",IF(AND(F81&lt;&gt;"Belum menjawab",F81&lt;&gt;"Hadir",F81&lt;&gt;"Tidak hadir"),"Isi jawapan",IF(F81="Hadir",IF(NOT(ISNUMBER(G81)),"Semak jumlah hadir",IF(OR(G81&lt;1,G81&gt;E81,MOD(G81,1)&lt;&gt;0),"Semak jumlah hadir","OK")),IF(AND(G81&lt;&gt;"",G81&lt;&gt;0),"Jumlah perlu kosong / 0","OK")))))))</f>
        <v/>
      </c>
    </row>
    <row r="82" spans="11:12" ht="30" customHeight="1">
      <c r="K82" s="9">
        <f>IF(L82="","",IF(AND(L82="OK",F82="Hadir"),G82,0))</f>
        <v/>
      </c>
      <c r="L82" s="9">
        <f>IF(AND(A82="",B82="",C82="",D82="",E82="",F82="",G82="",H82="",I82="",J82=""),"",IF(OR(A82="",C82="",COUNTIF(MajlisTetamu,B82)&lt;&gt;1),"Isi ID / majlis / nama",IF(COUNTIFS(TetamuTable[ID kumpulan],A82,TetamuTable[Majlis],B82)&gt;1,"ID berganda untuk majlis",IF(NOT(ISNUMBER(E82)),"Semak kapasiti",IF(OR(E82&lt;1,MOD(E82,1)&lt;&gt;0),"Semak kapasiti",IF(AND(F82&lt;&gt;"Belum menjawab",F82&lt;&gt;"Hadir",F82&lt;&gt;"Tidak hadir"),"Isi jawapan",IF(F82="Hadir",IF(NOT(ISNUMBER(G82)),"Semak jumlah hadir",IF(OR(G82&lt;1,G82&gt;E82,MOD(G82,1)&lt;&gt;0),"Semak jumlah hadir","OK")),IF(AND(G82&lt;&gt;"",G82&lt;&gt;0),"Jumlah perlu kosong / 0","OK")))))))</f>
        <v/>
      </c>
    </row>
    <row r="83" spans="11:12" ht="30" customHeight="1">
      <c r="K83" s="9">
        <f>IF(L83="","",IF(AND(L83="OK",F83="Hadir"),G83,0))</f>
        <v/>
      </c>
      <c r="L83" s="9">
        <f>IF(AND(A83="",B83="",C83="",D83="",E83="",F83="",G83="",H83="",I83="",J83=""),"",IF(OR(A83="",C83="",COUNTIF(MajlisTetamu,B83)&lt;&gt;1),"Isi ID / majlis / nama",IF(COUNTIFS(TetamuTable[ID kumpulan],A83,TetamuTable[Majlis],B83)&gt;1,"ID berganda untuk majlis",IF(NOT(ISNUMBER(E83)),"Semak kapasiti",IF(OR(E83&lt;1,MOD(E83,1)&lt;&gt;0),"Semak kapasiti",IF(AND(F83&lt;&gt;"Belum menjawab",F83&lt;&gt;"Hadir",F83&lt;&gt;"Tidak hadir"),"Isi jawapan",IF(F83="Hadir",IF(NOT(ISNUMBER(G83)),"Semak jumlah hadir",IF(OR(G83&lt;1,G83&gt;E83,MOD(G83,1)&lt;&gt;0),"Semak jumlah hadir","OK")),IF(AND(G83&lt;&gt;"",G83&lt;&gt;0),"Jumlah perlu kosong / 0","OK")))))))</f>
        <v/>
      </c>
    </row>
    <row r="84" spans="11:12" ht="30" customHeight="1">
      <c r="K84" s="9">
        <f>IF(L84="","",IF(AND(L84="OK",F84="Hadir"),G84,0))</f>
        <v/>
      </c>
      <c r="L84" s="9">
        <f>IF(AND(A84="",B84="",C84="",D84="",E84="",F84="",G84="",H84="",I84="",J84=""),"",IF(OR(A84="",C84="",COUNTIF(MajlisTetamu,B84)&lt;&gt;1),"Isi ID / majlis / nama",IF(COUNTIFS(TetamuTable[ID kumpulan],A84,TetamuTable[Majlis],B84)&gt;1,"ID berganda untuk majlis",IF(NOT(ISNUMBER(E84)),"Semak kapasiti",IF(OR(E84&lt;1,MOD(E84,1)&lt;&gt;0),"Semak kapasiti",IF(AND(F84&lt;&gt;"Belum menjawab",F84&lt;&gt;"Hadir",F84&lt;&gt;"Tidak hadir"),"Isi jawapan",IF(F84="Hadir",IF(NOT(ISNUMBER(G84)),"Semak jumlah hadir",IF(OR(G84&lt;1,G84&gt;E84,MOD(G84,1)&lt;&gt;0),"Semak jumlah hadir","OK")),IF(AND(G84&lt;&gt;"",G84&lt;&gt;0),"Jumlah perlu kosong / 0","OK")))))))</f>
        <v/>
      </c>
    </row>
    <row r="85" spans="11:12" ht="30" customHeight="1">
      <c r="K85" s="9">
        <f>IF(L85="","",IF(AND(L85="OK",F85="Hadir"),G85,0))</f>
        <v/>
      </c>
      <c r="L85" s="9">
        <f>IF(AND(A85="",B85="",C85="",D85="",E85="",F85="",G85="",H85="",I85="",J85=""),"",IF(OR(A85="",C85="",COUNTIF(MajlisTetamu,B85)&lt;&gt;1),"Isi ID / majlis / nama",IF(COUNTIFS(TetamuTable[ID kumpulan],A85,TetamuTable[Majlis],B85)&gt;1,"ID berganda untuk majlis",IF(NOT(ISNUMBER(E85)),"Semak kapasiti",IF(OR(E85&lt;1,MOD(E85,1)&lt;&gt;0),"Semak kapasiti",IF(AND(F85&lt;&gt;"Belum menjawab",F85&lt;&gt;"Hadir",F85&lt;&gt;"Tidak hadir"),"Isi jawapan",IF(F85="Hadir",IF(NOT(ISNUMBER(G85)),"Semak jumlah hadir",IF(OR(G85&lt;1,G85&gt;E85,MOD(G85,1)&lt;&gt;0),"Semak jumlah hadir","OK")),IF(AND(G85&lt;&gt;"",G85&lt;&gt;0),"Jumlah perlu kosong / 0","OK")))))))</f>
        <v/>
      </c>
    </row>
    <row r="86" spans="11:12" ht="30" customHeight="1">
      <c r="K86" s="9">
        <f>IF(L86="","",IF(AND(L86="OK",F86="Hadir"),G86,0))</f>
        <v/>
      </c>
      <c r="L86" s="9">
        <f>IF(AND(A86="",B86="",C86="",D86="",E86="",F86="",G86="",H86="",I86="",J86=""),"",IF(OR(A86="",C86="",COUNTIF(MajlisTetamu,B86)&lt;&gt;1),"Isi ID / majlis / nama",IF(COUNTIFS(TetamuTable[ID kumpulan],A86,TetamuTable[Majlis],B86)&gt;1,"ID berganda untuk majlis",IF(NOT(ISNUMBER(E86)),"Semak kapasiti",IF(OR(E86&lt;1,MOD(E86,1)&lt;&gt;0),"Semak kapasiti",IF(AND(F86&lt;&gt;"Belum menjawab",F86&lt;&gt;"Hadir",F86&lt;&gt;"Tidak hadir"),"Isi jawapan",IF(F86="Hadir",IF(NOT(ISNUMBER(G86)),"Semak jumlah hadir",IF(OR(G86&lt;1,G86&gt;E86,MOD(G86,1)&lt;&gt;0),"Semak jumlah hadir","OK")),IF(AND(G86&lt;&gt;"",G86&lt;&gt;0),"Jumlah perlu kosong / 0","OK")))))))</f>
        <v/>
      </c>
    </row>
    <row r="87" spans="11:12" ht="30" customHeight="1">
      <c r="K87" s="9">
        <f>IF(L87="","",IF(AND(L87="OK",F87="Hadir"),G87,0))</f>
        <v/>
      </c>
      <c r="L87" s="9">
        <f>IF(AND(A87="",B87="",C87="",D87="",E87="",F87="",G87="",H87="",I87="",J87=""),"",IF(OR(A87="",C87="",COUNTIF(MajlisTetamu,B87)&lt;&gt;1),"Isi ID / majlis / nama",IF(COUNTIFS(TetamuTable[ID kumpulan],A87,TetamuTable[Majlis],B87)&gt;1,"ID berganda untuk majlis",IF(NOT(ISNUMBER(E87)),"Semak kapasiti",IF(OR(E87&lt;1,MOD(E87,1)&lt;&gt;0),"Semak kapasiti",IF(AND(F87&lt;&gt;"Belum menjawab",F87&lt;&gt;"Hadir",F87&lt;&gt;"Tidak hadir"),"Isi jawapan",IF(F87="Hadir",IF(NOT(ISNUMBER(G87)),"Semak jumlah hadir",IF(OR(G87&lt;1,G87&gt;E87,MOD(G87,1)&lt;&gt;0),"Semak jumlah hadir","OK")),IF(AND(G87&lt;&gt;"",G87&lt;&gt;0),"Jumlah perlu kosong / 0","OK")))))))</f>
        <v/>
      </c>
    </row>
    <row r="88" spans="11:12" ht="30" customHeight="1">
      <c r="K88" s="9">
        <f>IF(L88="","",IF(AND(L88="OK",F88="Hadir"),G88,0))</f>
        <v/>
      </c>
      <c r="L88" s="9">
        <f>IF(AND(A88="",B88="",C88="",D88="",E88="",F88="",G88="",H88="",I88="",J88=""),"",IF(OR(A88="",C88="",COUNTIF(MajlisTetamu,B88)&lt;&gt;1),"Isi ID / majlis / nama",IF(COUNTIFS(TetamuTable[ID kumpulan],A88,TetamuTable[Majlis],B88)&gt;1,"ID berganda untuk majlis",IF(NOT(ISNUMBER(E88)),"Semak kapasiti",IF(OR(E88&lt;1,MOD(E88,1)&lt;&gt;0),"Semak kapasiti",IF(AND(F88&lt;&gt;"Belum menjawab",F88&lt;&gt;"Hadir",F88&lt;&gt;"Tidak hadir"),"Isi jawapan",IF(F88="Hadir",IF(NOT(ISNUMBER(G88)),"Semak jumlah hadir",IF(OR(G88&lt;1,G88&gt;E88,MOD(G88,1)&lt;&gt;0),"Semak jumlah hadir","OK")),IF(AND(G88&lt;&gt;"",G88&lt;&gt;0),"Jumlah perlu kosong / 0","OK")))))))</f>
        <v/>
      </c>
    </row>
    <row r="89" spans="11:12" ht="30" customHeight="1">
      <c r="K89" s="9">
        <f>IF(L89="","",IF(AND(L89="OK",F89="Hadir"),G89,0))</f>
        <v/>
      </c>
      <c r="L89" s="9">
        <f>IF(AND(A89="",B89="",C89="",D89="",E89="",F89="",G89="",H89="",I89="",J89=""),"",IF(OR(A89="",C89="",COUNTIF(MajlisTetamu,B89)&lt;&gt;1),"Isi ID / majlis / nama",IF(COUNTIFS(TetamuTable[ID kumpulan],A89,TetamuTable[Majlis],B89)&gt;1,"ID berganda untuk majlis",IF(NOT(ISNUMBER(E89)),"Semak kapasiti",IF(OR(E89&lt;1,MOD(E89,1)&lt;&gt;0),"Semak kapasiti",IF(AND(F89&lt;&gt;"Belum menjawab",F89&lt;&gt;"Hadir",F89&lt;&gt;"Tidak hadir"),"Isi jawapan",IF(F89="Hadir",IF(NOT(ISNUMBER(G89)),"Semak jumlah hadir",IF(OR(G89&lt;1,G89&gt;E89,MOD(G89,1)&lt;&gt;0),"Semak jumlah hadir","OK")),IF(AND(G89&lt;&gt;"",G89&lt;&gt;0),"Jumlah perlu kosong / 0","OK")))))))</f>
        <v/>
      </c>
    </row>
    <row r="90" spans="11:12" ht="30" customHeight="1">
      <c r="K90" s="9">
        <f>IF(L90="","",IF(AND(L90="OK",F90="Hadir"),G90,0))</f>
        <v/>
      </c>
      <c r="L90" s="9">
        <f>IF(AND(A90="",B90="",C90="",D90="",E90="",F90="",G90="",H90="",I90="",J90=""),"",IF(OR(A90="",C90="",COUNTIF(MajlisTetamu,B90)&lt;&gt;1),"Isi ID / majlis / nama",IF(COUNTIFS(TetamuTable[ID kumpulan],A90,TetamuTable[Majlis],B90)&gt;1,"ID berganda untuk majlis",IF(NOT(ISNUMBER(E90)),"Semak kapasiti",IF(OR(E90&lt;1,MOD(E90,1)&lt;&gt;0),"Semak kapasiti",IF(AND(F90&lt;&gt;"Belum menjawab",F90&lt;&gt;"Hadir",F90&lt;&gt;"Tidak hadir"),"Isi jawapan",IF(F90="Hadir",IF(NOT(ISNUMBER(G90)),"Semak jumlah hadir",IF(OR(G90&lt;1,G90&gt;E90,MOD(G90,1)&lt;&gt;0),"Semak jumlah hadir","OK")),IF(AND(G90&lt;&gt;"",G90&lt;&gt;0),"Jumlah perlu kosong / 0","OK")))))))</f>
        <v/>
      </c>
    </row>
    <row r="91" spans="11:12" ht="30" customHeight="1">
      <c r="K91" s="9">
        <f>IF(L91="","",IF(AND(L91="OK",F91="Hadir"),G91,0))</f>
        <v/>
      </c>
      <c r="L91" s="9">
        <f>IF(AND(A91="",B91="",C91="",D91="",E91="",F91="",G91="",H91="",I91="",J91=""),"",IF(OR(A91="",C91="",COUNTIF(MajlisTetamu,B91)&lt;&gt;1),"Isi ID / majlis / nama",IF(COUNTIFS(TetamuTable[ID kumpulan],A91,TetamuTable[Majlis],B91)&gt;1,"ID berganda untuk majlis",IF(NOT(ISNUMBER(E91)),"Semak kapasiti",IF(OR(E91&lt;1,MOD(E91,1)&lt;&gt;0),"Semak kapasiti",IF(AND(F91&lt;&gt;"Belum menjawab",F91&lt;&gt;"Hadir",F91&lt;&gt;"Tidak hadir"),"Isi jawapan",IF(F91="Hadir",IF(NOT(ISNUMBER(G91)),"Semak jumlah hadir",IF(OR(G91&lt;1,G91&gt;E91,MOD(G91,1)&lt;&gt;0),"Semak jumlah hadir","OK")),IF(AND(G91&lt;&gt;"",G91&lt;&gt;0),"Jumlah perlu kosong / 0","OK")))))))</f>
        <v/>
      </c>
    </row>
    <row r="92" spans="11:12" ht="30" customHeight="1">
      <c r="K92" s="9">
        <f>IF(L92="","",IF(AND(L92="OK",F92="Hadir"),G92,0))</f>
        <v/>
      </c>
      <c r="L92" s="9">
        <f>IF(AND(A92="",B92="",C92="",D92="",E92="",F92="",G92="",H92="",I92="",J92=""),"",IF(OR(A92="",C92="",COUNTIF(MajlisTetamu,B92)&lt;&gt;1),"Isi ID / majlis / nama",IF(COUNTIFS(TetamuTable[ID kumpulan],A92,TetamuTable[Majlis],B92)&gt;1,"ID berganda untuk majlis",IF(NOT(ISNUMBER(E92)),"Semak kapasiti",IF(OR(E92&lt;1,MOD(E92,1)&lt;&gt;0),"Semak kapasiti",IF(AND(F92&lt;&gt;"Belum menjawab",F92&lt;&gt;"Hadir",F92&lt;&gt;"Tidak hadir"),"Isi jawapan",IF(F92="Hadir",IF(NOT(ISNUMBER(G92)),"Semak jumlah hadir",IF(OR(G92&lt;1,G92&gt;E92,MOD(G92,1)&lt;&gt;0),"Semak jumlah hadir","OK")),IF(AND(G92&lt;&gt;"",G92&lt;&gt;0),"Jumlah perlu kosong / 0","OK")))))))</f>
        <v/>
      </c>
    </row>
    <row r="93" spans="11:12" ht="30" customHeight="1">
      <c r="K93" s="9">
        <f>IF(L93="","",IF(AND(L93="OK",F93="Hadir"),G93,0))</f>
        <v/>
      </c>
      <c r="L93" s="9">
        <f>IF(AND(A93="",B93="",C93="",D93="",E93="",F93="",G93="",H93="",I93="",J93=""),"",IF(OR(A93="",C93="",COUNTIF(MajlisTetamu,B93)&lt;&gt;1),"Isi ID / majlis / nama",IF(COUNTIFS(TetamuTable[ID kumpulan],A93,TetamuTable[Majlis],B93)&gt;1,"ID berganda untuk majlis",IF(NOT(ISNUMBER(E93)),"Semak kapasiti",IF(OR(E93&lt;1,MOD(E93,1)&lt;&gt;0),"Semak kapasiti",IF(AND(F93&lt;&gt;"Belum menjawab",F93&lt;&gt;"Hadir",F93&lt;&gt;"Tidak hadir"),"Isi jawapan",IF(F93="Hadir",IF(NOT(ISNUMBER(G93)),"Semak jumlah hadir",IF(OR(G93&lt;1,G93&gt;E93,MOD(G93,1)&lt;&gt;0),"Semak jumlah hadir","OK")),IF(AND(G93&lt;&gt;"",G93&lt;&gt;0),"Jumlah perlu kosong / 0","OK")))))))</f>
        <v/>
      </c>
    </row>
    <row r="94" spans="11:12" ht="30" customHeight="1">
      <c r="K94" s="9">
        <f>IF(L94="","",IF(AND(L94="OK",F94="Hadir"),G94,0))</f>
        <v/>
      </c>
      <c r="L94" s="9">
        <f>IF(AND(A94="",B94="",C94="",D94="",E94="",F94="",G94="",H94="",I94="",J94=""),"",IF(OR(A94="",C94="",COUNTIF(MajlisTetamu,B94)&lt;&gt;1),"Isi ID / majlis / nama",IF(COUNTIFS(TetamuTable[ID kumpulan],A94,TetamuTable[Majlis],B94)&gt;1,"ID berganda untuk majlis",IF(NOT(ISNUMBER(E94)),"Semak kapasiti",IF(OR(E94&lt;1,MOD(E94,1)&lt;&gt;0),"Semak kapasiti",IF(AND(F94&lt;&gt;"Belum menjawab",F94&lt;&gt;"Hadir",F94&lt;&gt;"Tidak hadir"),"Isi jawapan",IF(F94="Hadir",IF(NOT(ISNUMBER(G94)),"Semak jumlah hadir",IF(OR(G94&lt;1,G94&gt;E94,MOD(G94,1)&lt;&gt;0),"Semak jumlah hadir","OK")),IF(AND(G94&lt;&gt;"",G94&lt;&gt;0),"Jumlah perlu kosong / 0","OK")))))))</f>
        <v/>
      </c>
    </row>
    <row r="95" spans="11:12" ht="30" customHeight="1">
      <c r="K95" s="9">
        <f>IF(L95="","",IF(AND(L95="OK",F95="Hadir"),G95,0))</f>
        <v/>
      </c>
      <c r="L95" s="9">
        <f>IF(AND(A95="",B95="",C95="",D95="",E95="",F95="",G95="",H95="",I95="",J95=""),"",IF(OR(A95="",C95="",COUNTIF(MajlisTetamu,B95)&lt;&gt;1),"Isi ID / majlis / nama",IF(COUNTIFS(TetamuTable[ID kumpulan],A95,TetamuTable[Majlis],B95)&gt;1,"ID berganda untuk majlis",IF(NOT(ISNUMBER(E95)),"Semak kapasiti",IF(OR(E95&lt;1,MOD(E95,1)&lt;&gt;0),"Semak kapasiti",IF(AND(F95&lt;&gt;"Belum menjawab",F95&lt;&gt;"Hadir",F95&lt;&gt;"Tidak hadir"),"Isi jawapan",IF(F95="Hadir",IF(NOT(ISNUMBER(G95)),"Semak jumlah hadir",IF(OR(G95&lt;1,G95&gt;E95,MOD(G95,1)&lt;&gt;0),"Semak jumlah hadir","OK")),IF(AND(G95&lt;&gt;"",G95&lt;&gt;0),"Jumlah perlu kosong / 0","OK")))))))</f>
        <v/>
      </c>
    </row>
    <row r="96" spans="11:12" ht="30" customHeight="1">
      <c r="K96" s="9">
        <f>IF(L96="","",IF(AND(L96="OK",F96="Hadir"),G96,0))</f>
        <v/>
      </c>
      <c r="L96" s="9">
        <f>IF(AND(A96="",B96="",C96="",D96="",E96="",F96="",G96="",H96="",I96="",J96=""),"",IF(OR(A96="",C96="",COUNTIF(MajlisTetamu,B96)&lt;&gt;1),"Isi ID / majlis / nama",IF(COUNTIFS(TetamuTable[ID kumpulan],A96,TetamuTable[Majlis],B96)&gt;1,"ID berganda untuk majlis",IF(NOT(ISNUMBER(E96)),"Semak kapasiti",IF(OR(E96&lt;1,MOD(E96,1)&lt;&gt;0),"Semak kapasiti",IF(AND(F96&lt;&gt;"Belum menjawab",F96&lt;&gt;"Hadir",F96&lt;&gt;"Tidak hadir"),"Isi jawapan",IF(F96="Hadir",IF(NOT(ISNUMBER(G96)),"Semak jumlah hadir",IF(OR(G96&lt;1,G96&gt;E96,MOD(G96,1)&lt;&gt;0),"Semak jumlah hadir","OK")),IF(AND(G96&lt;&gt;"",G96&lt;&gt;0),"Jumlah perlu kosong / 0","OK")))))))</f>
        <v/>
      </c>
    </row>
    <row r="97" spans="11:12" ht="30" customHeight="1">
      <c r="K97" s="9">
        <f>IF(L97="","",IF(AND(L97="OK",F97="Hadir"),G97,0))</f>
        <v/>
      </c>
      <c r="L97" s="9">
        <f>IF(AND(A97="",B97="",C97="",D97="",E97="",F97="",G97="",H97="",I97="",J97=""),"",IF(OR(A97="",C97="",COUNTIF(MajlisTetamu,B97)&lt;&gt;1),"Isi ID / majlis / nama",IF(COUNTIFS(TetamuTable[ID kumpulan],A97,TetamuTable[Majlis],B97)&gt;1,"ID berganda untuk majlis",IF(NOT(ISNUMBER(E97)),"Semak kapasiti",IF(OR(E97&lt;1,MOD(E97,1)&lt;&gt;0),"Semak kapasiti",IF(AND(F97&lt;&gt;"Belum menjawab",F97&lt;&gt;"Hadir",F97&lt;&gt;"Tidak hadir"),"Isi jawapan",IF(F97="Hadir",IF(NOT(ISNUMBER(G97)),"Semak jumlah hadir",IF(OR(G97&lt;1,G97&gt;E97,MOD(G97,1)&lt;&gt;0),"Semak jumlah hadir","OK")),IF(AND(G97&lt;&gt;"",G97&lt;&gt;0),"Jumlah perlu kosong / 0","OK")))))))</f>
        <v/>
      </c>
    </row>
    <row r="98" spans="11:12" ht="30" customHeight="1">
      <c r="K98" s="9">
        <f>IF(L98="","",IF(AND(L98="OK",F98="Hadir"),G98,0))</f>
        <v/>
      </c>
      <c r="L98" s="9">
        <f>IF(AND(A98="",B98="",C98="",D98="",E98="",F98="",G98="",H98="",I98="",J98=""),"",IF(OR(A98="",C98="",COUNTIF(MajlisTetamu,B98)&lt;&gt;1),"Isi ID / majlis / nama",IF(COUNTIFS(TetamuTable[ID kumpulan],A98,TetamuTable[Majlis],B98)&gt;1,"ID berganda untuk majlis",IF(NOT(ISNUMBER(E98)),"Semak kapasiti",IF(OR(E98&lt;1,MOD(E98,1)&lt;&gt;0),"Semak kapasiti",IF(AND(F98&lt;&gt;"Belum menjawab",F98&lt;&gt;"Hadir",F98&lt;&gt;"Tidak hadir"),"Isi jawapan",IF(F98="Hadir",IF(NOT(ISNUMBER(G98)),"Semak jumlah hadir",IF(OR(G98&lt;1,G98&gt;E98,MOD(G98,1)&lt;&gt;0),"Semak jumlah hadir","OK")),IF(AND(G98&lt;&gt;"",G98&lt;&gt;0),"Jumlah perlu kosong / 0","OK")))))))</f>
        <v/>
      </c>
    </row>
    <row r="99" spans="11:12" ht="30" customHeight="1">
      <c r="K99" s="9">
        <f>IF(L99="","",IF(AND(L99="OK",F99="Hadir"),G99,0))</f>
        <v/>
      </c>
      <c r="L99" s="9">
        <f>IF(AND(A99="",B99="",C99="",D99="",E99="",F99="",G99="",H99="",I99="",J99=""),"",IF(OR(A99="",C99="",COUNTIF(MajlisTetamu,B99)&lt;&gt;1),"Isi ID / majlis / nama",IF(COUNTIFS(TetamuTable[ID kumpulan],A99,TetamuTable[Majlis],B99)&gt;1,"ID berganda untuk majlis",IF(NOT(ISNUMBER(E99)),"Semak kapasiti",IF(OR(E99&lt;1,MOD(E99,1)&lt;&gt;0),"Semak kapasiti",IF(AND(F99&lt;&gt;"Belum menjawab",F99&lt;&gt;"Hadir",F99&lt;&gt;"Tidak hadir"),"Isi jawapan",IF(F99="Hadir",IF(NOT(ISNUMBER(G99)),"Semak jumlah hadir",IF(OR(G99&lt;1,G99&gt;E99,MOD(G99,1)&lt;&gt;0),"Semak jumlah hadir","OK")),IF(AND(G99&lt;&gt;"",G99&lt;&gt;0),"Jumlah perlu kosong / 0","OK")))))))</f>
        <v/>
      </c>
    </row>
    <row r="100" spans="11:12" ht="30" customHeight="1">
      <c r="K100" s="9">
        <f>IF(L100="","",IF(AND(L100="OK",F100="Hadir"),G100,0))</f>
        <v/>
      </c>
      <c r="L100" s="9">
        <f>IF(AND(A100="",B100="",C100="",D100="",E100="",F100="",G100="",H100="",I100="",J100=""),"",IF(OR(A100="",C100="",COUNTIF(MajlisTetamu,B100)&lt;&gt;1),"Isi ID / majlis / nama",IF(COUNTIFS(TetamuTable[ID kumpulan],A100,TetamuTable[Majlis],B100)&gt;1,"ID berganda untuk majlis",IF(NOT(ISNUMBER(E100)),"Semak kapasiti",IF(OR(E100&lt;1,MOD(E100,1)&lt;&gt;0),"Semak kapasiti",IF(AND(F100&lt;&gt;"Belum menjawab",F100&lt;&gt;"Hadir",F100&lt;&gt;"Tidak hadir"),"Isi jawapan",IF(F100="Hadir",IF(NOT(ISNUMBER(G100)),"Semak jumlah hadir",IF(OR(G100&lt;1,G100&gt;E100,MOD(G100,1)&lt;&gt;0),"Semak jumlah hadir","OK")),IF(AND(G100&lt;&gt;"",G100&lt;&gt;0),"Jumlah perlu kosong / 0","OK")))))))</f>
        <v/>
      </c>
    </row>
    <row r="101" spans="11:12" ht="30" customHeight="1">
      <c r="K101" s="9">
        <f>IF(L101="","",IF(AND(L101="OK",F101="Hadir"),G101,0))</f>
        <v/>
      </c>
      <c r="L101" s="9">
        <f>IF(AND(A101="",B101="",C101="",D101="",E101="",F101="",G101="",H101="",I101="",J101=""),"",IF(OR(A101="",C101="",COUNTIF(MajlisTetamu,B101)&lt;&gt;1),"Isi ID / majlis / nama",IF(COUNTIFS(TetamuTable[ID kumpulan],A101,TetamuTable[Majlis],B101)&gt;1,"ID berganda untuk majlis",IF(NOT(ISNUMBER(E101)),"Semak kapasiti",IF(OR(E101&lt;1,MOD(E101,1)&lt;&gt;0),"Semak kapasiti",IF(AND(F101&lt;&gt;"Belum menjawab",F101&lt;&gt;"Hadir",F101&lt;&gt;"Tidak hadir"),"Isi jawapan",IF(F101="Hadir",IF(NOT(ISNUMBER(G101)),"Semak jumlah hadir",IF(OR(G101&lt;1,G101&gt;E101,MOD(G101,1)&lt;&gt;0),"Semak jumlah hadir","OK")),IF(AND(G101&lt;&gt;"",G101&lt;&gt;0),"Jumlah perlu kosong / 0","OK")))))))</f>
        <v/>
      </c>
    </row>
    <row r="102" spans="11:12" ht="30" customHeight="1">
      <c r="K102" s="9">
        <f>IF(L102="","",IF(AND(L102="OK",F102="Hadir"),G102,0))</f>
        <v/>
      </c>
      <c r="L102" s="9">
        <f>IF(AND(A102="",B102="",C102="",D102="",E102="",F102="",G102="",H102="",I102="",J102=""),"",IF(OR(A102="",C102="",COUNTIF(MajlisTetamu,B102)&lt;&gt;1),"Isi ID / majlis / nama",IF(COUNTIFS(TetamuTable[ID kumpulan],A102,TetamuTable[Majlis],B102)&gt;1,"ID berganda untuk majlis",IF(NOT(ISNUMBER(E102)),"Semak kapasiti",IF(OR(E102&lt;1,MOD(E102,1)&lt;&gt;0),"Semak kapasiti",IF(AND(F102&lt;&gt;"Belum menjawab",F102&lt;&gt;"Hadir",F102&lt;&gt;"Tidak hadir"),"Isi jawapan",IF(F102="Hadir",IF(NOT(ISNUMBER(G102)),"Semak jumlah hadir",IF(OR(G102&lt;1,G102&gt;E102,MOD(G102,1)&lt;&gt;0),"Semak jumlah hadir","OK")),IF(AND(G102&lt;&gt;"",G102&lt;&gt;0),"Jumlah perlu kosong / 0","OK")))))))</f>
        <v/>
      </c>
    </row>
    <row r="103" spans="11:12" ht="30" customHeight="1">
      <c r="K103" s="9">
        <f>IF(L103="","",IF(AND(L103="OK",F103="Hadir"),G103,0))</f>
        <v/>
      </c>
      <c r="L103" s="9">
        <f>IF(AND(A103="",B103="",C103="",D103="",E103="",F103="",G103="",H103="",I103="",J103=""),"",IF(OR(A103="",C103="",COUNTIF(MajlisTetamu,B103)&lt;&gt;1),"Isi ID / majlis / nama",IF(COUNTIFS(TetamuTable[ID kumpulan],A103,TetamuTable[Majlis],B103)&gt;1,"ID berganda untuk majlis",IF(NOT(ISNUMBER(E103)),"Semak kapasiti",IF(OR(E103&lt;1,MOD(E103,1)&lt;&gt;0),"Semak kapasiti",IF(AND(F103&lt;&gt;"Belum menjawab",F103&lt;&gt;"Hadir",F103&lt;&gt;"Tidak hadir"),"Isi jawapan",IF(F103="Hadir",IF(NOT(ISNUMBER(G103)),"Semak jumlah hadir",IF(OR(G103&lt;1,G103&gt;E103,MOD(G103,1)&lt;&gt;0),"Semak jumlah hadir","OK")),IF(AND(G103&lt;&gt;"",G103&lt;&gt;0),"Jumlah perlu kosong / 0","OK")))))))</f>
        <v/>
      </c>
    </row>
    <row r="104" spans="11:12" ht="30" customHeight="1">
      <c r="K104" s="9">
        <f>IF(L104="","",IF(AND(L104="OK",F104="Hadir"),G104,0))</f>
        <v/>
      </c>
      <c r="L104" s="9">
        <f>IF(AND(A104="",B104="",C104="",D104="",E104="",F104="",G104="",H104="",I104="",J104=""),"",IF(OR(A104="",C104="",COUNTIF(MajlisTetamu,B104)&lt;&gt;1),"Isi ID / majlis / nama",IF(COUNTIFS(TetamuTable[ID kumpulan],A104,TetamuTable[Majlis],B104)&gt;1,"ID berganda untuk majlis",IF(NOT(ISNUMBER(E104)),"Semak kapasiti",IF(OR(E104&lt;1,MOD(E104,1)&lt;&gt;0),"Semak kapasiti",IF(AND(F104&lt;&gt;"Belum menjawab",F104&lt;&gt;"Hadir",F104&lt;&gt;"Tidak hadir"),"Isi jawapan",IF(F104="Hadir",IF(NOT(ISNUMBER(G104)),"Semak jumlah hadir",IF(OR(G104&lt;1,G104&gt;E104,MOD(G104,1)&lt;&gt;0),"Semak jumlah hadir","OK")),IF(AND(G104&lt;&gt;"",G104&lt;&gt;0),"Jumlah perlu kosong / 0","OK")))))))</f>
        <v/>
      </c>
    </row>
    <row r="105" spans="11:12" ht="30" customHeight="1">
      <c r="K105" s="9">
        <f>IF(L105="","",IF(AND(L105="OK",F105="Hadir"),G105,0))</f>
        <v/>
      </c>
      <c r="L105" s="9">
        <f>IF(AND(A105="",B105="",C105="",D105="",E105="",F105="",G105="",H105="",I105="",J105=""),"",IF(OR(A105="",C105="",COUNTIF(MajlisTetamu,B105)&lt;&gt;1),"Isi ID / majlis / nama",IF(COUNTIFS(TetamuTable[ID kumpulan],A105,TetamuTable[Majlis],B105)&gt;1,"ID berganda untuk majlis",IF(NOT(ISNUMBER(E105)),"Semak kapasiti",IF(OR(E105&lt;1,MOD(E105,1)&lt;&gt;0),"Semak kapasiti",IF(AND(F105&lt;&gt;"Belum menjawab",F105&lt;&gt;"Hadir",F105&lt;&gt;"Tidak hadir"),"Isi jawapan",IF(F105="Hadir",IF(NOT(ISNUMBER(G105)),"Semak jumlah hadir",IF(OR(G105&lt;1,G105&gt;E105,MOD(G105,1)&lt;&gt;0),"Semak jumlah hadir","OK")),IF(AND(G105&lt;&gt;"",G105&lt;&gt;0),"Jumlah perlu kosong / 0","OK")))))))</f>
        <v/>
      </c>
    </row>
    <row r="106" spans="11:12" ht="30" customHeight="1">
      <c r="K106" s="9">
        <f>IF(L106="","",IF(AND(L106="OK",F106="Hadir"),G106,0))</f>
        <v/>
      </c>
      <c r="L106" s="9">
        <f>IF(AND(A106="",B106="",C106="",D106="",E106="",F106="",G106="",H106="",I106="",J106=""),"",IF(OR(A106="",C106="",COUNTIF(MajlisTetamu,B106)&lt;&gt;1),"Isi ID / majlis / nama",IF(COUNTIFS(TetamuTable[ID kumpulan],A106,TetamuTable[Majlis],B106)&gt;1,"ID berganda untuk majlis",IF(NOT(ISNUMBER(E106)),"Semak kapasiti",IF(OR(E106&lt;1,MOD(E106,1)&lt;&gt;0),"Semak kapasiti",IF(AND(F106&lt;&gt;"Belum menjawab",F106&lt;&gt;"Hadir",F106&lt;&gt;"Tidak hadir"),"Isi jawapan",IF(F106="Hadir",IF(NOT(ISNUMBER(G106)),"Semak jumlah hadir",IF(OR(G106&lt;1,G106&gt;E106,MOD(G106,1)&lt;&gt;0),"Semak jumlah hadir","OK")),IF(AND(G106&lt;&gt;"",G106&lt;&gt;0),"Jumlah perlu kosong / 0","OK")))))))</f>
        <v/>
      </c>
    </row>
    <row r="107" spans="11:12" ht="30" customHeight="1">
      <c r="K107" s="9">
        <f>IF(L107="","",IF(AND(L107="OK",F107="Hadir"),G107,0))</f>
        <v/>
      </c>
      <c r="L107" s="9">
        <f>IF(AND(A107="",B107="",C107="",D107="",E107="",F107="",G107="",H107="",I107="",J107=""),"",IF(OR(A107="",C107="",COUNTIF(MajlisTetamu,B107)&lt;&gt;1),"Isi ID / majlis / nama",IF(COUNTIFS(TetamuTable[ID kumpulan],A107,TetamuTable[Majlis],B107)&gt;1,"ID berganda untuk majlis",IF(NOT(ISNUMBER(E107)),"Semak kapasiti",IF(OR(E107&lt;1,MOD(E107,1)&lt;&gt;0),"Semak kapasiti",IF(AND(F107&lt;&gt;"Belum menjawab",F107&lt;&gt;"Hadir",F107&lt;&gt;"Tidak hadir"),"Isi jawapan",IF(F107="Hadir",IF(NOT(ISNUMBER(G107)),"Semak jumlah hadir",IF(OR(G107&lt;1,G107&gt;E107,MOD(G107,1)&lt;&gt;0),"Semak jumlah hadir","OK")),IF(AND(G107&lt;&gt;"",G107&lt;&gt;0),"Jumlah perlu kosong / 0","OK")))))))</f>
        <v/>
      </c>
    </row>
    <row r="108" spans="11:12" ht="30" customHeight="1">
      <c r="K108" s="9">
        <f>IF(L108="","",IF(AND(L108="OK",F108="Hadir"),G108,0))</f>
        <v/>
      </c>
      <c r="L108" s="9">
        <f>IF(AND(A108="",B108="",C108="",D108="",E108="",F108="",G108="",H108="",I108="",J108=""),"",IF(OR(A108="",C108="",COUNTIF(MajlisTetamu,B108)&lt;&gt;1),"Isi ID / majlis / nama",IF(COUNTIFS(TetamuTable[ID kumpulan],A108,TetamuTable[Majlis],B108)&gt;1,"ID berganda untuk majlis",IF(NOT(ISNUMBER(E108)),"Semak kapasiti",IF(OR(E108&lt;1,MOD(E108,1)&lt;&gt;0),"Semak kapasiti",IF(AND(F108&lt;&gt;"Belum menjawab",F108&lt;&gt;"Hadir",F108&lt;&gt;"Tidak hadir"),"Isi jawapan",IF(F108="Hadir",IF(NOT(ISNUMBER(G108)),"Semak jumlah hadir",IF(OR(G108&lt;1,G108&gt;E108,MOD(G108,1)&lt;&gt;0),"Semak jumlah hadir","OK")),IF(AND(G108&lt;&gt;"",G108&lt;&gt;0),"Jumlah perlu kosong / 0","OK")))))))</f>
        <v/>
      </c>
    </row>
    <row r="109" spans="11:12" ht="30" customHeight="1">
      <c r="K109" s="9">
        <f>IF(L109="","",IF(AND(L109="OK",F109="Hadir"),G109,0))</f>
        <v/>
      </c>
      <c r="L109" s="9">
        <f>IF(AND(A109="",B109="",C109="",D109="",E109="",F109="",G109="",H109="",I109="",J109=""),"",IF(OR(A109="",C109="",COUNTIF(MajlisTetamu,B109)&lt;&gt;1),"Isi ID / majlis / nama",IF(COUNTIFS(TetamuTable[ID kumpulan],A109,TetamuTable[Majlis],B109)&gt;1,"ID berganda untuk majlis",IF(NOT(ISNUMBER(E109)),"Semak kapasiti",IF(OR(E109&lt;1,MOD(E109,1)&lt;&gt;0),"Semak kapasiti",IF(AND(F109&lt;&gt;"Belum menjawab",F109&lt;&gt;"Hadir",F109&lt;&gt;"Tidak hadir"),"Isi jawapan",IF(F109="Hadir",IF(NOT(ISNUMBER(G109)),"Semak jumlah hadir",IF(OR(G109&lt;1,G109&gt;E109,MOD(G109,1)&lt;&gt;0),"Semak jumlah hadir","OK")),IF(AND(G109&lt;&gt;"",G109&lt;&gt;0),"Jumlah perlu kosong / 0","OK")))))))</f>
        <v/>
      </c>
    </row>
    <row r="110" spans="11:12" ht="30" customHeight="1">
      <c r="K110" s="9">
        <f>IF(L110="","",IF(AND(L110="OK",F110="Hadir"),G110,0))</f>
        <v/>
      </c>
      <c r="L110" s="9">
        <f>IF(AND(A110="",B110="",C110="",D110="",E110="",F110="",G110="",H110="",I110="",J110=""),"",IF(OR(A110="",C110="",COUNTIF(MajlisTetamu,B110)&lt;&gt;1),"Isi ID / majlis / nama",IF(COUNTIFS(TetamuTable[ID kumpulan],A110,TetamuTable[Majlis],B110)&gt;1,"ID berganda untuk majlis",IF(NOT(ISNUMBER(E110)),"Semak kapasiti",IF(OR(E110&lt;1,MOD(E110,1)&lt;&gt;0),"Semak kapasiti",IF(AND(F110&lt;&gt;"Belum menjawab",F110&lt;&gt;"Hadir",F110&lt;&gt;"Tidak hadir"),"Isi jawapan",IF(F110="Hadir",IF(NOT(ISNUMBER(G110)),"Semak jumlah hadir",IF(OR(G110&lt;1,G110&gt;E110,MOD(G110,1)&lt;&gt;0),"Semak jumlah hadir","OK")),IF(AND(G110&lt;&gt;"",G110&lt;&gt;0),"Jumlah perlu kosong / 0","OK")))))))</f>
        <v/>
      </c>
    </row>
    <row r="111" spans="11:12" ht="30" customHeight="1">
      <c r="K111" s="9">
        <f>IF(L111="","",IF(AND(L111="OK",F111="Hadir"),G111,0))</f>
        <v/>
      </c>
      <c r="L111" s="9">
        <f>IF(AND(A111="",B111="",C111="",D111="",E111="",F111="",G111="",H111="",I111="",J111=""),"",IF(OR(A111="",C111="",COUNTIF(MajlisTetamu,B111)&lt;&gt;1),"Isi ID / majlis / nama",IF(COUNTIFS(TetamuTable[ID kumpulan],A111,TetamuTable[Majlis],B111)&gt;1,"ID berganda untuk majlis",IF(NOT(ISNUMBER(E111)),"Semak kapasiti",IF(OR(E111&lt;1,MOD(E111,1)&lt;&gt;0),"Semak kapasiti",IF(AND(F111&lt;&gt;"Belum menjawab",F111&lt;&gt;"Hadir",F111&lt;&gt;"Tidak hadir"),"Isi jawapan",IF(F111="Hadir",IF(NOT(ISNUMBER(G111)),"Semak jumlah hadir",IF(OR(G111&lt;1,G111&gt;E111,MOD(G111,1)&lt;&gt;0),"Semak jumlah hadir","OK")),IF(AND(G111&lt;&gt;"",G111&lt;&gt;0),"Jumlah perlu kosong / 0","OK")))))))</f>
        <v/>
      </c>
    </row>
    <row r="112" spans="11:12" ht="30" customHeight="1">
      <c r="K112" s="9">
        <f>IF(L112="","",IF(AND(L112="OK",F112="Hadir"),G112,0))</f>
        <v/>
      </c>
      <c r="L112" s="9">
        <f>IF(AND(A112="",B112="",C112="",D112="",E112="",F112="",G112="",H112="",I112="",J112=""),"",IF(OR(A112="",C112="",COUNTIF(MajlisTetamu,B112)&lt;&gt;1),"Isi ID / majlis / nama",IF(COUNTIFS(TetamuTable[ID kumpulan],A112,TetamuTable[Majlis],B112)&gt;1,"ID berganda untuk majlis",IF(NOT(ISNUMBER(E112)),"Semak kapasiti",IF(OR(E112&lt;1,MOD(E112,1)&lt;&gt;0),"Semak kapasiti",IF(AND(F112&lt;&gt;"Belum menjawab",F112&lt;&gt;"Hadir",F112&lt;&gt;"Tidak hadir"),"Isi jawapan",IF(F112="Hadir",IF(NOT(ISNUMBER(G112)),"Semak jumlah hadir",IF(OR(G112&lt;1,G112&gt;E112,MOD(G112,1)&lt;&gt;0),"Semak jumlah hadir","OK")),IF(AND(G112&lt;&gt;"",G112&lt;&gt;0),"Jumlah perlu kosong / 0","OK")))))))</f>
        <v/>
      </c>
    </row>
    <row r="113" spans="11:12" ht="30" customHeight="1">
      <c r="K113" s="9">
        <f>IF(L113="","",IF(AND(L113="OK",F113="Hadir"),G113,0))</f>
        <v/>
      </c>
      <c r="L113" s="9">
        <f>IF(AND(A113="",B113="",C113="",D113="",E113="",F113="",G113="",H113="",I113="",J113=""),"",IF(OR(A113="",C113="",COUNTIF(MajlisTetamu,B113)&lt;&gt;1),"Isi ID / majlis / nama",IF(COUNTIFS(TetamuTable[ID kumpulan],A113,TetamuTable[Majlis],B113)&gt;1,"ID berganda untuk majlis",IF(NOT(ISNUMBER(E113)),"Semak kapasiti",IF(OR(E113&lt;1,MOD(E113,1)&lt;&gt;0),"Semak kapasiti",IF(AND(F113&lt;&gt;"Belum menjawab",F113&lt;&gt;"Hadir",F113&lt;&gt;"Tidak hadir"),"Isi jawapan",IF(F113="Hadir",IF(NOT(ISNUMBER(G113)),"Semak jumlah hadir",IF(OR(G113&lt;1,G113&gt;E113,MOD(G113,1)&lt;&gt;0),"Semak jumlah hadir","OK")),IF(AND(G113&lt;&gt;"",G113&lt;&gt;0),"Jumlah perlu kosong / 0","OK")))))))</f>
        <v/>
      </c>
    </row>
    <row r="114" spans="11:12" ht="30" customHeight="1">
      <c r="K114" s="9">
        <f>IF(L114="","",IF(AND(L114="OK",F114="Hadir"),G114,0))</f>
        <v/>
      </c>
      <c r="L114" s="9">
        <f>IF(AND(A114="",B114="",C114="",D114="",E114="",F114="",G114="",H114="",I114="",J114=""),"",IF(OR(A114="",C114="",COUNTIF(MajlisTetamu,B114)&lt;&gt;1),"Isi ID / majlis / nama",IF(COUNTIFS(TetamuTable[ID kumpulan],A114,TetamuTable[Majlis],B114)&gt;1,"ID berganda untuk majlis",IF(NOT(ISNUMBER(E114)),"Semak kapasiti",IF(OR(E114&lt;1,MOD(E114,1)&lt;&gt;0),"Semak kapasiti",IF(AND(F114&lt;&gt;"Belum menjawab",F114&lt;&gt;"Hadir",F114&lt;&gt;"Tidak hadir"),"Isi jawapan",IF(F114="Hadir",IF(NOT(ISNUMBER(G114)),"Semak jumlah hadir",IF(OR(G114&lt;1,G114&gt;E114,MOD(G114,1)&lt;&gt;0),"Semak jumlah hadir","OK")),IF(AND(G114&lt;&gt;"",G114&lt;&gt;0),"Jumlah perlu kosong / 0","OK")))))))</f>
        <v/>
      </c>
    </row>
    <row r="115" spans="11:12" ht="30" customHeight="1">
      <c r="K115" s="9">
        <f>IF(L115="","",IF(AND(L115="OK",F115="Hadir"),G115,0))</f>
        <v/>
      </c>
      <c r="L115" s="9">
        <f>IF(AND(A115="",B115="",C115="",D115="",E115="",F115="",G115="",H115="",I115="",J115=""),"",IF(OR(A115="",C115="",COUNTIF(MajlisTetamu,B115)&lt;&gt;1),"Isi ID / majlis / nama",IF(COUNTIFS(TetamuTable[ID kumpulan],A115,TetamuTable[Majlis],B115)&gt;1,"ID berganda untuk majlis",IF(NOT(ISNUMBER(E115)),"Semak kapasiti",IF(OR(E115&lt;1,MOD(E115,1)&lt;&gt;0),"Semak kapasiti",IF(AND(F115&lt;&gt;"Belum menjawab",F115&lt;&gt;"Hadir",F115&lt;&gt;"Tidak hadir"),"Isi jawapan",IF(F115="Hadir",IF(NOT(ISNUMBER(G115)),"Semak jumlah hadir",IF(OR(G115&lt;1,G115&gt;E115,MOD(G115,1)&lt;&gt;0),"Semak jumlah hadir","OK")),IF(AND(G115&lt;&gt;"",G115&lt;&gt;0),"Jumlah perlu kosong / 0","OK")))))))</f>
        <v/>
      </c>
    </row>
    <row r="116" spans="11:12" ht="30" customHeight="1">
      <c r="K116" s="9">
        <f>IF(L116="","",IF(AND(L116="OK",F116="Hadir"),G116,0))</f>
        <v/>
      </c>
      <c r="L116" s="9">
        <f>IF(AND(A116="",B116="",C116="",D116="",E116="",F116="",G116="",H116="",I116="",J116=""),"",IF(OR(A116="",C116="",COUNTIF(MajlisTetamu,B116)&lt;&gt;1),"Isi ID / majlis / nama",IF(COUNTIFS(TetamuTable[ID kumpulan],A116,TetamuTable[Majlis],B116)&gt;1,"ID berganda untuk majlis",IF(NOT(ISNUMBER(E116)),"Semak kapasiti",IF(OR(E116&lt;1,MOD(E116,1)&lt;&gt;0),"Semak kapasiti",IF(AND(F116&lt;&gt;"Belum menjawab",F116&lt;&gt;"Hadir",F116&lt;&gt;"Tidak hadir"),"Isi jawapan",IF(F116="Hadir",IF(NOT(ISNUMBER(G116)),"Semak jumlah hadir",IF(OR(G116&lt;1,G116&gt;E116,MOD(G116,1)&lt;&gt;0),"Semak jumlah hadir","OK")),IF(AND(G116&lt;&gt;"",G116&lt;&gt;0),"Jumlah perlu kosong / 0","OK")))))))</f>
        <v/>
      </c>
    </row>
    <row r="117" spans="11:12" ht="30" customHeight="1">
      <c r="K117" s="9">
        <f>IF(L117="","",IF(AND(L117="OK",F117="Hadir"),G117,0))</f>
        <v/>
      </c>
      <c r="L117" s="9">
        <f>IF(AND(A117="",B117="",C117="",D117="",E117="",F117="",G117="",H117="",I117="",J117=""),"",IF(OR(A117="",C117="",COUNTIF(MajlisTetamu,B117)&lt;&gt;1),"Isi ID / majlis / nama",IF(COUNTIFS(TetamuTable[ID kumpulan],A117,TetamuTable[Majlis],B117)&gt;1,"ID berganda untuk majlis",IF(NOT(ISNUMBER(E117)),"Semak kapasiti",IF(OR(E117&lt;1,MOD(E117,1)&lt;&gt;0),"Semak kapasiti",IF(AND(F117&lt;&gt;"Belum menjawab",F117&lt;&gt;"Hadir",F117&lt;&gt;"Tidak hadir"),"Isi jawapan",IF(F117="Hadir",IF(NOT(ISNUMBER(G117)),"Semak jumlah hadir",IF(OR(G117&lt;1,G117&gt;E117,MOD(G117,1)&lt;&gt;0),"Semak jumlah hadir","OK")),IF(AND(G117&lt;&gt;"",G117&lt;&gt;0),"Jumlah perlu kosong / 0","OK")))))))</f>
        <v/>
      </c>
    </row>
    <row r="118" spans="11:12" ht="30" customHeight="1">
      <c r="K118" s="9">
        <f>IF(L118="","",IF(AND(L118="OK",F118="Hadir"),G118,0))</f>
        <v/>
      </c>
      <c r="L118" s="9">
        <f>IF(AND(A118="",B118="",C118="",D118="",E118="",F118="",G118="",H118="",I118="",J118=""),"",IF(OR(A118="",C118="",COUNTIF(MajlisTetamu,B118)&lt;&gt;1),"Isi ID / majlis / nama",IF(COUNTIFS(TetamuTable[ID kumpulan],A118,TetamuTable[Majlis],B118)&gt;1,"ID berganda untuk majlis",IF(NOT(ISNUMBER(E118)),"Semak kapasiti",IF(OR(E118&lt;1,MOD(E118,1)&lt;&gt;0),"Semak kapasiti",IF(AND(F118&lt;&gt;"Belum menjawab",F118&lt;&gt;"Hadir",F118&lt;&gt;"Tidak hadir"),"Isi jawapan",IF(F118="Hadir",IF(NOT(ISNUMBER(G118)),"Semak jumlah hadir",IF(OR(G118&lt;1,G118&gt;E118,MOD(G118,1)&lt;&gt;0),"Semak jumlah hadir","OK")),IF(AND(G118&lt;&gt;"",G118&lt;&gt;0),"Jumlah perlu kosong / 0","OK")))))))</f>
        <v/>
      </c>
    </row>
    <row r="119" spans="11:12" ht="30" customHeight="1">
      <c r="K119" s="9">
        <f>IF(L119="","",IF(AND(L119="OK",F119="Hadir"),G119,0))</f>
        <v/>
      </c>
      <c r="L119" s="9">
        <f>IF(AND(A119="",B119="",C119="",D119="",E119="",F119="",G119="",H119="",I119="",J119=""),"",IF(OR(A119="",C119="",COUNTIF(MajlisTetamu,B119)&lt;&gt;1),"Isi ID / majlis / nama",IF(COUNTIFS(TetamuTable[ID kumpulan],A119,TetamuTable[Majlis],B119)&gt;1,"ID berganda untuk majlis",IF(NOT(ISNUMBER(E119)),"Semak kapasiti",IF(OR(E119&lt;1,MOD(E119,1)&lt;&gt;0),"Semak kapasiti",IF(AND(F119&lt;&gt;"Belum menjawab",F119&lt;&gt;"Hadir",F119&lt;&gt;"Tidak hadir"),"Isi jawapan",IF(F119="Hadir",IF(NOT(ISNUMBER(G119)),"Semak jumlah hadir",IF(OR(G119&lt;1,G119&gt;E119,MOD(G119,1)&lt;&gt;0),"Semak jumlah hadir","OK")),IF(AND(G119&lt;&gt;"",G119&lt;&gt;0),"Jumlah perlu kosong / 0","OK")))))))</f>
        <v/>
      </c>
    </row>
    <row r="120" spans="11:12" ht="30" customHeight="1">
      <c r="K120" s="9">
        <f>IF(L120="","",IF(AND(L120="OK",F120="Hadir"),G120,0))</f>
        <v/>
      </c>
      <c r="L120" s="9">
        <f>IF(AND(A120="",B120="",C120="",D120="",E120="",F120="",G120="",H120="",I120="",J120=""),"",IF(OR(A120="",C120="",COUNTIF(MajlisTetamu,B120)&lt;&gt;1),"Isi ID / majlis / nama",IF(COUNTIFS(TetamuTable[ID kumpulan],A120,TetamuTable[Majlis],B120)&gt;1,"ID berganda untuk majlis",IF(NOT(ISNUMBER(E120)),"Semak kapasiti",IF(OR(E120&lt;1,MOD(E120,1)&lt;&gt;0),"Semak kapasiti",IF(AND(F120&lt;&gt;"Belum menjawab",F120&lt;&gt;"Hadir",F120&lt;&gt;"Tidak hadir"),"Isi jawapan",IF(F120="Hadir",IF(NOT(ISNUMBER(G120)),"Semak jumlah hadir",IF(OR(G120&lt;1,G120&gt;E120,MOD(G120,1)&lt;&gt;0),"Semak jumlah hadir","OK")),IF(AND(G120&lt;&gt;"",G120&lt;&gt;0),"Jumlah perlu kosong / 0","OK")))))))</f>
        <v/>
      </c>
    </row>
    <row r="121" spans="11:12" ht="30" customHeight="1">
      <c r="K121" s="9">
        <f>IF(L121="","",IF(AND(L121="OK",F121="Hadir"),G121,0))</f>
        <v/>
      </c>
      <c r="L121" s="9">
        <f>IF(AND(A121="",B121="",C121="",D121="",E121="",F121="",G121="",H121="",I121="",J121=""),"",IF(OR(A121="",C121="",COUNTIF(MajlisTetamu,B121)&lt;&gt;1),"Isi ID / majlis / nama",IF(COUNTIFS(TetamuTable[ID kumpulan],A121,TetamuTable[Majlis],B121)&gt;1,"ID berganda untuk majlis",IF(NOT(ISNUMBER(E121)),"Semak kapasiti",IF(OR(E121&lt;1,MOD(E121,1)&lt;&gt;0),"Semak kapasiti",IF(AND(F121&lt;&gt;"Belum menjawab",F121&lt;&gt;"Hadir",F121&lt;&gt;"Tidak hadir"),"Isi jawapan",IF(F121="Hadir",IF(NOT(ISNUMBER(G121)),"Semak jumlah hadir",IF(OR(G121&lt;1,G121&gt;E121,MOD(G121,1)&lt;&gt;0),"Semak jumlah hadir","OK")),IF(AND(G121&lt;&gt;"",G121&lt;&gt;0),"Jumlah perlu kosong / 0","OK")))))))</f>
        <v/>
      </c>
    </row>
    <row r="122" spans="11:12" ht="30" customHeight="1">
      <c r="K122" s="9">
        <f>IF(L122="","",IF(AND(L122="OK",F122="Hadir"),G122,0))</f>
        <v/>
      </c>
      <c r="L122" s="9">
        <f>IF(AND(A122="",B122="",C122="",D122="",E122="",F122="",G122="",H122="",I122="",J122=""),"",IF(OR(A122="",C122="",COUNTIF(MajlisTetamu,B122)&lt;&gt;1),"Isi ID / majlis / nama",IF(COUNTIFS(TetamuTable[ID kumpulan],A122,TetamuTable[Majlis],B122)&gt;1,"ID berganda untuk majlis",IF(NOT(ISNUMBER(E122)),"Semak kapasiti",IF(OR(E122&lt;1,MOD(E122,1)&lt;&gt;0),"Semak kapasiti",IF(AND(F122&lt;&gt;"Belum menjawab",F122&lt;&gt;"Hadir",F122&lt;&gt;"Tidak hadir"),"Isi jawapan",IF(F122="Hadir",IF(NOT(ISNUMBER(G122)),"Semak jumlah hadir",IF(OR(G122&lt;1,G122&gt;E122,MOD(G122,1)&lt;&gt;0),"Semak jumlah hadir","OK")),IF(AND(G122&lt;&gt;"",G122&lt;&gt;0),"Jumlah perlu kosong / 0","OK")))))))</f>
        <v/>
      </c>
    </row>
    <row r="123" spans="11:12" ht="30" customHeight="1">
      <c r="K123" s="9">
        <f>IF(L123="","",IF(AND(L123="OK",F123="Hadir"),G123,0))</f>
        <v/>
      </c>
      <c r="L123" s="9">
        <f>IF(AND(A123="",B123="",C123="",D123="",E123="",F123="",G123="",H123="",I123="",J123=""),"",IF(OR(A123="",C123="",COUNTIF(MajlisTetamu,B123)&lt;&gt;1),"Isi ID / majlis / nama",IF(COUNTIFS(TetamuTable[ID kumpulan],A123,TetamuTable[Majlis],B123)&gt;1,"ID berganda untuk majlis",IF(NOT(ISNUMBER(E123)),"Semak kapasiti",IF(OR(E123&lt;1,MOD(E123,1)&lt;&gt;0),"Semak kapasiti",IF(AND(F123&lt;&gt;"Belum menjawab",F123&lt;&gt;"Hadir",F123&lt;&gt;"Tidak hadir"),"Isi jawapan",IF(F123="Hadir",IF(NOT(ISNUMBER(G123)),"Semak jumlah hadir",IF(OR(G123&lt;1,G123&gt;E123,MOD(G123,1)&lt;&gt;0),"Semak jumlah hadir","OK")),IF(AND(G123&lt;&gt;"",G123&lt;&gt;0),"Jumlah perlu kosong / 0","OK")))))))</f>
        <v/>
      </c>
    </row>
    <row r="124" spans="11:12" ht="30" customHeight="1">
      <c r="K124" s="9">
        <f>IF(L124="","",IF(AND(L124="OK",F124="Hadir"),G124,0))</f>
        <v/>
      </c>
      <c r="L124" s="9">
        <f>IF(AND(A124="",B124="",C124="",D124="",E124="",F124="",G124="",H124="",I124="",J124=""),"",IF(OR(A124="",C124="",COUNTIF(MajlisTetamu,B124)&lt;&gt;1),"Isi ID / majlis / nama",IF(COUNTIFS(TetamuTable[ID kumpulan],A124,TetamuTable[Majlis],B124)&gt;1,"ID berganda untuk majlis",IF(NOT(ISNUMBER(E124)),"Semak kapasiti",IF(OR(E124&lt;1,MOD(E124,1)&lt;&gt;0),"Semak kapasiti",IF(AND(F124&lt;&gt;"Belum menjawab",F124&lt;&gt;"Hadir",F124&lt;&gt;"Tidak hadir"),"Isi jawapan",IF(F124="Hadir",IF(NOT(ISNUMBER(G124)),"Semak jumlah hadir",IF(OR(G124&lt;1,G124&gt;E124,MOD(G124,1)&lt;&gt;0),"Semak jumlah hadir","OK")),IF(AND(G124&lt;&gt;"",G124&lt;&gt;0),"Jumlah perlu kosong / 0","OK")))))))</f>
        <v/>
      </c>
    </row>
    <row r="125" spans="11:12" ht="30" customHeight="1">
      <c r="K125" s="9">
        <f>IF(L125="","",IF(AND(L125="OK",F125="Hadir"),G125,0))</f>
        <v/>
      </c>
      <c r="L125" s="9">
        <f>IF(AND(A125="",B125="",C125="",D125="",E125="",F125="",G125="",H125="",I125="",J125=""),"",IF(OR(A125="",C125="",COUNTIF(MajlisTetamu,B125)&lt;&gt;1),"Isi ID / majlis / nama",IF(COUNTIFS(TetamuTable[ID kumpulan],A125,TetamuTable[Majlis],B125)&gt;1,"ID berganda untuk majlis",IF(NOT(ISNUMBER(E125)),"Semak kapasiti",IF(OR(E125&lt;1,MOD(E125,1)&lt;&gt;0),"Semak kapasiti",IF(AND(F125&lt;&gt;"Belum menjawab",F125&lt;&gt;"Hadir",F125&lt;&gt;"Tidak hadir"),"Isi jawapan",IF(F125="Hadir",IF(NOT(ISNUMBER(G125)),"Semak jumlah hadir",IF(OR(G125&lt;1,G125&gt;E125,MOD(G125,1)&lt;&gt;0),"Semak jumlah hadir","OK")),IF(AND(G125&lt;&gt;"",G125&lt;&gt;0),"Jumlah perlu kosong / 0","OK")))))))</f>
        <v/>
      </c>
    </row>
    <row r="126" spans="11:12" ht="30" customHeight="1">
      <c r="K126" s="9">
        <f>IF(L126="","",IF(AND(L126="OK",F126="Hadir"),G126,0))</f>
        <v/>
      </c>
      <c r="L126" s="9">
        <f>IF(AND(A126="",B126="",C126="",D126="",E126="",F126="",G126="",H126="",I126="",J126=""),"",IF(OR(A126="",C126="",COUNTIF(MajlisTetamu,B126)&lt;&gt;1),"Isi ID / majlis / nama",IF(COUNTIFS(TetamuTable[ID kumpulan],A126,TetamuTable[Majlis],B126)&gt;1,"ID berganda untuk majlis",IF(NOT(ISNUMBER(E126)),"Semak kapasiti",IF(OR(E126&lt;1,MOD(E126,1)&lt;&gt;0),"Semak kapasiti",IF(AND(F126&lt;&gt;"Belum menjawab",F126&lt;&gt;"Hadir",F126&lt;&gt;"Tidak hadir"),"Isi jawapan",IF(F126="Hadir",IF(NOT(ISNUMBER(G126)),"Semak jumlah hadir",IF(OR(G126&lt;1,G126&gt;E126,MOD(G126,1)&lt;&gt;0),"Semak jumlah hadir","OK")),IF(AND(G126&lt;&gt;"",G126&lt;&gt;0),"Jumlah perlu kosong / 0","OK")))))))</f>
        <v/>
      </c>
    </row>
    <row r="127" spans="11:12" ht="30" customHeight="1">
      <c r="K127" s="9">
        <f>IF(L127="","",IF(AND(L127="OK",F127="Hadir"),G127,0))</f>
        <v/>
      </c>
      <c r="L127" s="9">
        <f>IF(AND(A127="",B127="",C127="",D127="",E127="",F127="",G127="",H127="",I127="",J127=""),"",IF(OR(A127="",C127="",COUNTIF(MajlisTetamu,B127)&lt;&gt;1),"Isi ID / majlis / nama",IF(COUNTIFS(TetamuTable[ID kumpulan],A127,TetamuTable[Majlis],B127)&gt;1,"ID berganda untuk majlis",IF(NOT(ISNUMBER(E127)),"Semak kapasiti",IF(OR(E127&lt;1,MOD(E127,1)&lt;&gt;0),"Semak kapasiti",IF(AND(F127&lt;&gt;"Belum menjawab",F127&lt;&gt;"Hadir",F127&lt;&gt;"Tidak hadir"),"Isi jawapan",IF(F127="Hadir",IF(NOT(ISNUMBER(G127)),"Semak jumlah hadir",IF(OR(G127&lt;1,G127&gt;E127,MOD(G127,1)&lt;&gt;0),"Semak jumlah hadir","OK")),IF(AND(G127&lt;&gt;"",G127&lt;&gt;0),"Jumlah perlu kosong / 0","OK")))))))</f>
        <v/>
      </c>
    </row>
    <row r="128" spans="11:12" ht="30" customHeight="1">
      <c r="K128" s="9">
        <f>IF(L128="","",IF(AND(L128="OK",F128="Hadir"),G128,0))</f>
        <v/>
      </c>
      <c r="L128" s="9">
        <f>IF(AND(A128="",B128="",C128="",D128="",E128="",F128="",G128="",H128="",I128="",J128=""),"",IF(OR(A128="",C128="",COUNTIF(MajlisTetamu,B128)&lt;&gt;1),"Isi ID / majlis / nama",IF(COUNTIFS(TetamuTable[ID kumpulan],A128,TetamuTable[Majlis],B128)&gt;1,"ID berganda untuk majlis",IF(NOT(ISNUMBER(E128)),"Semak kapasiti",IF(OR(E128&lt;1,MOD(E128,1)&lt;&gt;0),"Semak kapasiti",IF(AND(F128&lt;&gt;"Belum menjawab",F128&lt;&gt;"Hadir",F128&lt;&gt;"Tidak hadir"),"Isi jawapan",IF(F128="Hadir",IF(NOT(ISNUMBER(G128)),"Semak jumlah hadir",IF(OR(G128&lt;1,G128&gt;E128,MOD(G128,1)&lt;&gt;0),"Semak jumlah hadir","OK")),IF(AND(G128&lt;&gt;"",G128&lt;&gt;0),"Jumlah perlu kosong / 0","OK")))))))</f>
        <v/>
      </c>
    </row>
    <row r="129" spans="11:12" ht="30" customHeight="1">
      <c r="K129" s="9">
        <f>IF(L129="","",IF(AND(L129="OK",F129="Hadir"),G129,0))</f>
        <v/>
      </c>
      <c r="L129" s="9">
        <f>IF(AND(A129="",B129="",C129="",D129="",E129="",F129="",G129="",H129="",I129="",J129=""),"",IF(OR(A129="",C129="",COUNTIF(MajlisTetamu,B129)&lt;&gt;1),"Isi ID / majlis / nama",IF(COUNTIFS(TetamuTable[ID kumpulan],A129,TetamuTable[Majlis],B129)&gt;1,"ID berganda untuk majlis",IF(NOT(ISNUMBER(E129)),"Semak kapasiti",IF(OR(E129&lt;1,MOD(E129,1)&lt;&gt;0),"Semak kapasiti",IF(AND(F129&lt;&gt;"Belum menjawab",F129&lt;&gt;"Hadir",F129&lt;&gt;"Tidak hadir"),"Isi jawapan",IF(F129="Hadir",IF(NOT(ISNUMBER(G129)),"Semak jumlah hadir",IF(OR(G129&lt;1,G129&gt;E129,MOD(G129,1)&lt;&gt;0),"Semak jumlah hadir","OK")),IF(AND(G129&lt;&gt;"",G129&lt;&gt;0),"Jumlah perlu kosong / 0","OK")))))))</f>
        <v/>
      </c>
    </row>
    <row r="130" spans="11:12" ht="30" customHeight="1">
      <c r="K130" s="9">
        <f>IF(L130="","",IF(AND(L130="OK",F130="Hadir"),G130,0))</f>
        <v/>
      </c>
      <c r="L130" s="9">
        <f>IF(AND(A130="",B130="",C130="",D130="",E130="",F130="",G130="",H130="",I130="",J130=""),"",IF(OR(A130="",C130="",COUNTIF(MajlisTetamu,B130)&lt;&gt;1),"Isi ID / majlis / nama",IF(COUNTIFS(TetamuTable[ID kumpulan],A130,TetamuTable[Majlis],B130)&gt;1,"ID berganda untuk majlis",IF(NOT(ISNUMBER(E130)),"Semak kapasiti",IF(OR(E130&lt;1,MOD(E130,1)&lt;&gt;0),"Semak kapasiti",IF(AND(F130&lt;&gt;"Belum menjawab",F130&lt;&gt;"Hadir",F130&lt;&gt;"Tidak hadir"),"Isi jawapan",IF(F130="Hadir",IF(NOT(ISNUMBER(G130)),"Semak jumlah hadir",IF(OR(G130&lt;1,G130&gt;E130,MOD(G130,1)&lt;&gt;0),"Semak jumlah hadir","OK")),IF(AND(G130&lt;&gt;"",G130&lt;&gt;0),"Jumlah perlu kosong / 0","OK")))))))</f>
        <v/>
      </c>
    </row>
    <row r="131" spans="11:12" ht="30" customHeight="1">
      <c r="K131" s="9">
        <f>IF(L131="","",IF(AND(L131="OK",F131="Hadir"),G131,0))</f>
        <v/>
      </c>
      <c r="L131" s="9">
        <f>IF(AND(A131="",B131="",C131="",D131="",E131="",F131="",G131="",H131="",I131="",J131=""),"",IF(OR(A131="",C131="",COUNTIF(MajlisTetamu,B131)&lt;&gt;1),"Isi ID / majlis / nama",IF(COUNTIFS(TetamuTable[ID kumpulan],A131,TetamuTable[Majlis],B131)&gt;1,"ID berganda untuk majlis",IF(NOT(ISNUMBER(E131)),"Semak kapasiti",IF(OR(E131&lt;1,MOD(E131,1)&lt;&gt;0),"Semak kapasiti",IF(AND(F131&lt;&gt;"Belum menjawab",F131&lt;&gt;"Hadir",F131&lt;&gt;"Tidak hadir"),"Isi jawapan",IF(F131="Hadir",IF(NOT(ISNUMBER(G131)),"Semak jumlah hadir",IF(OR(G131&lt;1,G131&gt;E131,MOD(G131,1)&lt;&gt;0),"Semak jumlah hadir","OK")),IF(AND(G131&lt;&gt;"",G131&lt;&gt;0),"Jumlah perlu kosong / 0","OK")))))))</f>
        <v/>
      </c>
    </row>
    <row r="132" spans="11:12" ht="30" customHeight="1">
      <c r="K132" s="9">
        <f>IF(L132="","",IF(AND(L132="OK",F132="Hadir"),G132,0))</f>
        <v/>
      </c>
      <c r="L132" s="9">
        <f>IF(AND(A132="",B132="",C132="",D132="",E132="",F132="",G132="",H132="",I132="",J132=""),"",IF(OR(A132="",C132="",COUNTIF(MajlisTetamu,B132)&lt;&gt;1),"Isi ID / majlis / nama",IF(COUNTIFS(TetamuTable[ID kumpulan],A132,TetamuTable[Majlis],B132)&gt;1,"ID berganda untuk majlis",IF(NOT(ISNUMBER(E132)),"Semak kapasiti",IF(OR(E132&lt;1,MOD(E132,1)&lt;&gt;0),"Semak kapasiti",IF(AND(F132&lt;&gt;"Belum menjawab",F132&lt;&gt;"Hadir",F132&lt;&gt;"Tidak hadir"),"Isi jawapan",IF(F132="Hadir",IF(NOT(ISNUMBER(G132)),"Semak jumlah hadir",IF(OR(G132&lt;1,G132&gt;E132,MOD(G132,1)&lt;&gt;0),"Semak jumlah hadir","OK")),IF(AND(G132&lt;&gt;"",G132&lt;&gt;0),"Jumlah perlu kosong / 0","OK")))))))</f>
        <v/>
      </c>
    </row>
    <row r="133" spans="11:12" ht="30" customHeight="1">
      <c r="K133" s="9">
        <f>IF(L133="","",IF(AND(L133="OK",F133="Hadir"),G133,0))</f>
        <v/>
      </c>
      <c r="L133" s="9">
        <f>IF(AND(A133="",B133="",C133="",D133="",E133="",F133="",G133="",H133="",I133="",J133=""),"",IF(OR(A133="",C133="",COUNTIF(MajlisTetamu,B133)&lt;&gt;1),"Isi ID / majlis / nama",IF(COUNTIFS(TetamuTable[ID kumpulan],A133,TetamuTable[Majlis],B133)&gt;1,"ID berganda untuk majlis",IF(NOT(ISNUMBER(E133)),"Semak kapasiti",IF(OR(E133&lt;1,MOD(E133,1)&lt;&gt;0),"Semak kapasiti",IF(AND(F133&lt;&gt;"Belum menjawab",F133&lt;&gt;"Hadir",F133&lt;&gt;"Tidak hadir"),"Isi jawapan",IF(F133="Hadir",IF(NOT(ISNUMBER(G133)),"Semak jumlah hadir",IF(OR(G133&lt;1,G133&gt;E133,MOD(G133,1)&lt;&gt;0),"Semak jumlah hadir","OK")),IF(AND(G133&lt;&gt;"",G133&lt;&gt;0),"Jumlah perlu kosong / 0","OK")))))))</f>
        <v/>
      </c>
    </row>
    <row r="134" spans="11:12" ht="30" customHeight="1">
      <c r="K134" s="9">
        <f>IF(L134="","",IF(AND(L134="OK",F134="Hadir"),G134,0))</f>
        <v/>
      </c>
      <c r="L134" s="9">
        <f>IF(AND(A134="",B134="",C134="",D134="",E134="",F134="",G134="",H134="",I134="",J134=""),"",IF(OR(A134="",C134="",COUNTIF(MajlisTetamu,B134)&lt;&gt;1),"Isi ID / majlis / nama",IF(COUNTIFS(TetamuTable[ID kumpulan],A134,TetamuTable[Majlis],B134)&gt;1,"ID berganda untuk majlis",IF(NOT(ISNUMBER(E134)),"Semak kapasiti",IF(OR(E134&lt;1,MOD(E134,1)&lt;&gt;0),"Semak kapasiti",IF(AND(F134&lt;&gt;"Belum menjawab",F134&lt;&gt;"Hadir",F134&lt;&gt;"Tidak hadir"),"Isi jawapan",IF(F134="Hadir",IF(NOT(ISNUMBER(G134)),"Semak jumlah hadir",IF(OR(G134&lt;1,G134&gt;E134,MOD(G134,1)&lt;&gt;0),"Semak jumlah hadir","OK")),IF(AND(G134&lt;&gt;"",G134&lt;&gt;0),"Jumlah perlu kosong / 0","OK")))))))</f>
        <v/>
      </c>
    </row>
    <row r="135" spans="11:12" ht="30" customHeight="1">
      <c r="K135" s="9">
        <f>IF(L135="","",IF(AND(L135="OK",F135="Hadir"),G135,0))</f>
        <v/>
      </c>
      <c r="L135" s="9">
        <f>IF(AND(A135="",B135="",C135="",D135="",E135="",F135="",G135="",H135="",I135="",J135=""),"",IF(OR(A135="",C135="",COUNTIF(MajlisTetamu,B135)&lt;&gt;1),"Isi ID / majlis / nama",IF(COUNTIFS(TetamuTable[ID kumpulan],A135,TetamuTable[Majlis],B135)&gt;1,"ID berganda untuk majlis",IF(NOT(ISNUMBER(E135)),"Semak kapasiti",IF(OR(E135&lt;1,MOD(E135,1)&lt;&gt;0),"Semak kapasiti",IF(AND(F135&lt;&gt;"Belum menjawab",F135&lt;&gt;"Hadir",F135&lt;&gt;"Tidak hadir"),"Isi jawapan",IF(F135="Hadir",IF(NOT(ISNUMBER(G135)),"Semak jumlah hadir",IF(OR(G135&lt;1,G135&gt;E135,MOD(G135,1)&lt;&gt;0),"Semak jumlah hadir","OK")),IF(AND(G135&lt;&gt;"",G135&lt;&gt;0),"Jumlah perlu kosong / 0","OK")))))))</f>
        <v/>
      </c>
    </row>
    <row r="136" spans="11:12" ht="30" customHeight="1">
      <c r="K136" s="9">
        <f>IF(L136="","",IF(AND(L136="OK",F136="Hadir"),G136,0))</f>
        <v/>
      </c>
      <c r="L136" s="9">
        <f>IF(AND(A136="",B136="",C136="",D136="",E136="",F136="",G136="",H136="",I136="",J136=""),"",IF(OR(A136="",C136="",COUNTIF(MajlisTetamu,B136)&lt;&gt;1),"Isi ID / majlis / nama",IF(COUNTIFS(TetamuTable[ID kumpulan],A136,TetamuTable[Majlis],B136)&gt;1,"ID berganda untuk majlis",IF(NOT(ISNUMBER(E136)),"Semak kapasiti",IF(OR(E136&lt;1,MOD(E136,1)&lt;&gt;0),"Semak kapasiti",IF(AND(F136&lt;&gt;"Belum menjawab",F136&lt;&gt;"Hadir",F136&lt;&gt;"Tidak hadir"),"Isi jawapan",IF(F136="Hadir",IF(NOT(ISNUMBER(G136)),"Semak jumlah hadir",IF(OR(G136&lt;1,G136&gt;E136,MOD(G136,1)&lt;&gt;0),"Semak jumlah hadir","OK")),IF(AND(G136&lt;&gt;"",G136&lt;&gt;0),"Jumlah perlu kosong / 0","OK")))))))</f>
        <v/>
      </c>
    </row>
    <row r="137" spans="11:12" ht="30" customHeight="1">
      <c r="K137" s="9">
        <f>IF(L137="","",IF(AND(L137="OK",F137="Hadir"),G137,0))</f>
        <v/>
      </c>
      <c r="L137" s="9">
        <f>IF(AND(A137="",B137="",C137="",D137="",E137="",F137="",G137="",H137="",I137="",J137=""),"",IF(OR(A137="",C137="",COUNTIF(MajlisTetamu,B137)&lt;&gt;1),"Isi ID / majlis / nama",IF(COUNTIFS(TetamuTable[ID kumpulan],A137,TetamuTable[Majlis],B137)&gt;1,"ID berganda untuk majlis",IF(NOT(ISNUMBER(E137)),"Semak kapasiti",IF(OR(E137&lt;1,MOD(E137,1)&lt;&gt;0),"Semak kapasiti",IF(AND(F137&lt;&gt;"Belum menjawab",F137&lt;&gt;"Hadir",F137&lt;&gt;"Tidak hadir"),"Isi jawapan",IF(F137="Hadir",IF(NOT(ISNUMBER(G137)),"Semak jumlah hadir",IF(OR(G137&lt;1,G137&gt;E137,MOD(G137,1)&lt;&gt;0),"Semak jumlah hadir","OK")),IF(AND(G137&lt;&gt;"",G137&lt;&gt;0),"Jumlah perlu kosong / 0","OK")))))))</f>
        <v/>
      </c>
    </row>
    <row r="138" spans="11:12" ht="30" customHeight="1">
      <c r="K138" s="9">
        <f>IF(L138="","",IF(AND(L138="OK",F138="Hadir"),G138,0))</f>
        <v/>
      </c>
      <c r="L138" s="9">
        <f>IF(AND(A138="",B138="",C138="",D138="",E138="",F138="",G138="",H138="",I138="",J138=""),"",IF(OR(A138="",C138="",COUNTIF(MajlisTetamu,B138)&lt;&gt;1),"Isi ID / majlis / nama",IF(COUNTIFS(TetamuTable[ID kumpulan],A138,TetamuTable[Majlis],B138)&gt;1,"ID berganda untuk majlis",IF(NOT(ISNUMBER(E138)),"Semak kapasiti",IF(OR(E138&lt;1,MOD(E138,1)&lt;&gt;0),"Semak kapasiti",IF(AND(F138&lt;&gt;"Belum menjawab",F138&lt;&gt;"Hadir",F138&lt;&gt;"Tidak hadir"),"Isi jawapan",IF(F138="Hadir",IF(NOT(ISNUMBER(G138)),"Semak jumlah hadir",IF(OR(G138&lt;1,G138&gt;E138,MOD(G138,1)&lt;&gt;0),"Semak jumlah hadir","OK")),IF(AND(G138&lt;&gt;"",G138&lt;&gt;0),"Jumlah perlu kosong / 0","OK")))))))</f>
        <v/>
      </c>
    </row>
    <row r="139" spans="11:12" ht="30" customHeight="1">
      <c r="K139" s="9">
        <f>IF(L139="","",IF(AND(L139="OK",F139="Hadir"),G139,0))</f>
        <v/>
      </c>
      <c r="L139" s="9">
        <f>IF(AND(A139="",B139="",C139="",D139="",E139="",F139="",G139="",H139="",I139="",J139=""),"",IF(OR(A139="",C139="",COUNTIF(MajlisTetamu,B139)&lt;&gt;1),"Isi ID / majlis / nama",IF(COUNTIFS(TetamuTable[ID kumpulan],A139,TetamuTable[Majlis],B139)&gt;1,"ID berganda untuk majlis",IF(NOT(ISNUMBER(E139)),"Semak kapasiti",IF(OR(E139&lt;1,MOD(E139,1)&lt;&gt;0),"Semak kapasiti",IF(AND(F139&lt;&gt;"Belum menjawab",F139&lt;&gt;"Hadir",F139&lt;&gt;"Tidak hadir"),"Isi jawapan",IF(F139="Hadir",IF(NOT(ISNUMBER(G139)),"Semak jumlah hadir",IF(OR(G139&lt;1,G139&gt;E139,MOD(G139,1)&lt;&gt;0),"Semak jumlah hadir","OK")),IF(AND(G139&lt;&gt;"",G139&lt;&gt;0),"Jumlah perlu kosong / 0","OK")))))))</f>
        <v/>
      </c>
    </row>
    <row r="140" spans="11:12" ht="30" customHeight="1">
      <c r="K140" s="9">
        <f>IF(L140="","",IF(AND(L140="OK",F140="Hadir"),G140,0))</f>
        <v/>
      </c>
      <c r="L140" s="9">
        <f>IF(AND(A140="",B140="",C140="",D140="",E140="",F140="",G140="",H140="",I140="",J140=""),"",IF(OR(A140="",C140="",COUNTIF(MajlisTetamu,B140)&lt;&gt;1),"Isi ID / majlis / nama",IF(COUNTIFS(TetamuTable[ID kumpulan],A140,TetamuTable[Majlis],B140)&gt;1,"ID berganda untuk majlis",IF(NOT(ISNUMBER(E140)),"Semak kapasiti",IF(OR(E140&lt;1,MOD(E140,1)&lt;&gt;0),"Semak kapasiti",IF(AND(F140&lt;&gt;"Belum menjawab",F140&lt;&gt;"Hadir",F140&lt;&gt;"Tidak hadir"),"Isi jawapan",IF(F140="Hadir",IF(NOT(ISNUMBER(G140)),"Semak jumlah hadir",IF(OR(G140&lt;1,G140&gt;E140,MOD(G140,1)&lt;&gt;0),"Semak jumlah hadir","OK")),IF(AND(G140&lt;&gt;"",G140&lt;&gt;0),"Jumlah perlu kosong / 0","OK")))))))</f>
        <v/>
      </c>
    </row>
    <row r="141" spans="11:12" ht="30" customHeight="1">
      <c r="K141" s="9">
        <f>IF(L141="","",IF(AND(L141="OK",F141="Hadir"),G141,0))</f>
        <v/>
      </c>
      <c r="L141" s="9">
        <f>IF(AND(A141="",B141="",C141="",D141="",E141="",F141="",G141="",H141="",I141="",J141=""),"",IF(OR(A141="",C141="",COUNTIF(MajlisTetamu,B141)&lt;&gt;1),"Isi ID / majlis / nama",IF(COUNTIFS(TetamuTable[ID kumpulan],A141,TetamuTable[Majlis],B141)&gt;1,"ID berganda untuk majlis",IF(NOT(ISNUMBER(E141)),"Semak kapasiti",IF(OR(E141&lt;1,MOD(E141,1)&lt;&gt;0),"Semak kapasiti",IF(AND(F141&lt;&gt;"Belum menjawab",F141&lt;&gt;"Hadir",F141&lt;&gt;"Tidak hadir"),"Isi jawapan",IF(F141="Hadir",IF(NOT(ISNUMBER(G141)),"Semak jumlah hadir",IF(OR(G141&lt;1,G141&gt;E141,MOD(G141,1)&lt;&gt;0),"Semak jumlah hadir","OK")),IF(AND(G141&lt;&gt;"",G141&lt;&gt;0),"Jumlah perlu kosong / 0","OK")))))))</f>
        <v/>
      </c>
    </row>
    <row r="142" spans="11:12" ht="30" customHeight="1">
      <c r="K142" s="9">
        <f>IF(L142="","",IF(AND(L142="OK",F142="Hadir"),G142,0))</f>
        <v/>
      </c>
      <c r="L142" s="9">
        <f>IF(AND(A142="",B142="",C142="",D142="",E142="",F142="",G142="",H142="",I142="",J142=""),"",IF(OR(A142="",C142="",COUNTIF(MajlisTetamu,B142)&lt;&gt;1),"Isi ID / majlis / nama",IF(COUNTIFS(TetamuTable[ID kumpulan],A142,TetamuTable[Majlis],B142)&gt;1,"ID berganda untuk majlis",IF(NOT(ISNUMBER(E142)),"Semak kapasiti",IF(OR(E142&lt;1,MOD(E142,1)&lt;&gt;0),"Semak kapasiti",IF(AND(F142&lt;&gt;"Belum menjawab",F142&lt;&gt;"Hadir",F142&lt;&gt;"Tidak hadir"),"Isi jawapan",IF(F142="Hadir",IF(NOT(ISNUMBER(G142)),"Semak jumlah hadir",IF(OR(G142&lt;1,G142&gt;E142,MOD(G142,1)&lt;&gt;0),"Semak jumlah hadir","OK")),IF(AND(G142&lt;&gt;"",G142&lt;&gt;0),"Jumlah perlu kosong / 0","OK")))))))</f>
        <v/>
      </c>
    </row>
    <row r="143" spans="11:12" ht="30" customHeight="1">
      <c r="K143" s="9">
        <f>IF(L143="","",IF(AND(L143="OK",F143="Hadir"),G143,0))</f>
        <v/>
      </c>
      <c r="L143" s="9">
        <f>IF(AND(A143="",B143="",C143="",D143="",E143="",F143="",G143="",H143="",I143="",J143=""),"",IF(OR(A143="",C143="",COUNTIF(MajlisTetamu,B143)&lt;&gt;1),"Isi ID / majlis / nama",IF(COUNTIFS(TetamuTable[ID kumpulan],A143,TetamuTable[Majlis],B143)&gt;1,"ID berganda untuk majlis",IF(NOT(ISNUMBER(E143)),"Semak kapasiti",IF(OR(E143&lt;1,MOD(E143,1)&lt;&gt;0),"Semak kapasiti",IF(AND(F143&lt;&gt;"Belum menjawab",F143&lt;&gt;"Hadir",F143&lt;&gt;"Tidak hadir"),"Isi jawapan",IF(F143="Hadir",IF(NOT(ISNUMBER(G143)),"Semak jumlah hadir",IF(OR(G143&lt;1,G143&gt;E143,MOD(G143,1)&lt;&gt;0),"Semak jumlah hadir","OK")),IF(AND(G143&lt;&gt;"",G143&lt;&gt;0),"Jumlah perlu kosong / 0","OK")))))))</f>
        <v/>
      </c>
    </row>
    <row r="144" spans="11:12" ht="30" customHeight="1">
      <c r="K144" s="9">
        <f>IF(L144="","",IF(AND(L144="OK",F144="Hadir"),G144,0))</f>
        <v/>
      </c>
      <c r="L144" s="9">
        <f>IF(AND(A144="",B144="",C144="",D144="",E144="",F144="",G144="",H144="",I144="",J144=""),"",IF(OR(A144="",C144="",COUNTIF(MajlisTetamu,B144)&lt;&gt;1),"Isi ID / majlis / nama",IF(COUNTIFS(TetamuTable[ID kumpulan],A144,TetamuTable[Majlis],B144)&gt;1,"ID berganda untuk majlis",IF(NOT(ISNUMBER(E144)),"Semak kapasiti",IF(OR(E144&lt;1,MOD(E144,1)&lt;&gt;0),"Semak kapasiti",IF(AND(F144&lt;&gt;"Belum menjawab",F144&lt;&gt;"Hadir",F144&lt;&gt;"Tidak hadir"),"Isi jawapan",IF(F144="Hadir",IF(NOT(ISNUMBER(G144)),"Semak jumlah hadir",IF(OR(G144&lt;1,G144&gt;E144,MOD(G144,1)&lt;&gt;0),"Semak jumlah hadir","OK")),IF(AND(G144&lt;&gt;"",G144&lt;&gt;0),"Jumlah perlu kosong / 0","OK")))))))</f>
        <v/>
      </c>
    </row>
    <row r="145" spans="11:12" ht="30" customHeight="1">
      <c r="K145" s="9">
        <f>IF(L145="","",IF(AND(L145="OK",F145="Hadir"),G145,0))</f>
        <v/>
      </c>
      <c r="L145" s="9">
        <f>IF(AND(A145="",B145="",C145="",D145="",E145="",F145="",G145="",H145="",I145="",J145=""),"",IF(OR(A145="",C145="",COUNTIF(MajlisTetamu,B145)&lt;&gt;1),"Isi ID / majlis / nama",IF(COUNTIFS(TetamuTable[ID kumpulan],A145,TetamuTable[Majlis],B145)&gt;1,"ID berganda untuk majlis",IF(NOT(ISNUMBER(E145)),"Semak kapasiti",IF(OR(E145&lt;1,MOD(E145,1)&lt;&gt;0),"Semak kapasiti",IF(AND(F145&lt;&gt;"Belum menjawab",F145&lt;&gt;"Hadir",F145&lt;&gt;"Tidak hadir"),"Isi jawapan",IF(F145="Hadir",IF(NOT(ISNUMBER(G145)),"Semak jumlah hadir",IF(OR(G145&lt;1,G145&gt;E145,MOD(G145,1)&lt;&gt;0),"Semak jumlah hadir","OK")),IF(AND(G145&lt;&gt;"",G145&lt;&gt;0),"Jumlah perlu kosong / 0","OK")))))))</f>
        <v/>
      </c>
    </row>
    <row r="146" spans="11:12" ht="30" customHeight="1">
      <c r="K146" s="9">
        <f>IF(L146="","",IF(AND(L146="OK",F146="Hadir"),G146,0))</f>
        <v/>
      </c>
      <c r="L146" s="9">
        <f>IF(AND(A146="",B146="",C146="",D146="",E146="",F146="",G146="",H146="",I146="",J146=""),"",IF(OR(A146="",C146="",COUNTIF(MajlisTetamu,B146)&lt;&gt;1),"Isi ID / majlis / nama",IF(COUNTIFS(TetamuTable[ID kumpulan],A146,TetamuTable[Majlis],B146)&gt;1,"ID berganda untuk majlis",IF(NOT(ISNUMBER(E146)),"Semak kapasiti",IF(OR(E146&lt;1,MOD(E146,1)&lt;&gt;0),"Semak kapasiti",IF(AND(F146&lt;&gt;"Belum menjawab",F146&lt;&gt;"Hadir",F146&lt;&gt;"Tidak hadir"),"Isi jawapan",IF(F146="Hadir",IF(NOT(ISNUMBER(G146)),"Semak jumlah hadir",IF(OR(G146&lt;1,G146&gt;E146,MOD(G146,1)&lt;&gt;0),"Semak jumlah hadir","OK")),IF(AND(G146&lt;&gt;"",G146&lt;&gt;0),"Jumlah perlu kosong / 0","OK")))))))</f>
        <v/>
      </c>
    </row>
    <row r="147" spans="11:12" ht="30" customHeight="1">
      <c r="K147" s="9">
        <f>IF(L147="","",IF(AND(L147="OK",F147="Hadir"),G147,0))</f>
        <v/>
      </c>
      <c r="L147" s="9">
        <f>IF(AND(A147="",B147="",C147="",D147="",E147="",F147="",G147="",H147="",I147="",J147=""),"",IF(OR(A147="",C147="",COUNTIF(MajlisTetamu,B147)&lt;&gt;1),"Isi ID / majlis / nama",IF(COUNTIFS(TetamuTable[ID kumpulan],A147,TetamuTable[Majlis],B147)&gt;1,"ID berganda untuk majlis",IF(NOT(ISNUMBER(E147)),"Semak kapasiti",IF(OR(E147&lt;1,MOD(E147,1)&lt;&gt;0),"Semak kapasiti",IF(AND(F147&lt;&gt;"Belum menjawab",F147&lt;&gt;"Hadir",F147&lt;&gt;"Tidak hadir"),"Isi jawapan",IF(F147="Hadir",IF(NOT(ISNUMBER(G147)),"Semak jumlah hadir",IF(OR(G147&lt;1,G147&gt;E147,MOD(G147,1)&lt;&gt;0),"Semak jumlah hadir","OK")),IF(AND(G147&lt;&gt;"",G147&lt;&gt;0),"Jumlah perlu kosong / 0","OK")))))))</f>
        <v/>
      </c>
    </row>
    <row r="148" spans="11:12" ht="30" customHeight="1">
      <c r="K148" s="9">
        <f>IF(L148="","",IF(AND(L148="OK",F148="Hadir"),G148,0))</f>
        <v/>
      </c>
      <c r="L148" s="9">
        <f>IF(AND(A148="",B148="",C148="",D148="",E148="",F148="",G148="",H148="",I148="",J148=""),"",IF(OR(A148="",C148="",COUNTIF(MajlisTetamu,B148)&lt;&gt;1),"Isi ID / majlis / nama",IF(COUNTIFS(TetamuTable[ID kumpulan],A148,TetamuTable[Majlis],B148)&gt;1,"ID berganda untuk majlis",IF(NOT(ISNUMBER(E148)),"Semak kapasiti",IF(OR(E148&lt;1,MOD(E148,1)&lt;&gt;0),"Semak kapasiti",IF(AND(F148&lt;&gt;"Belum menjawab",F148&lt;&gt;"Hadir",F148&lt;&gt;"Tidak hadir"),"Isi jawapan",IF(F148="Hadir",IF(NOT(ISNUMBER(G148)),"Semak jumlah hadir",IF(OR(G148&lt;1,G148&gt;E148,MOD(G148,1)&lt;&gt;0),"Semak jumlah hadir","OK")),IF(AND(G148&lt;&gt;"",G148&lt;&gt;0),"Jumlah perlu kosong / 0","OK")))))))</f>
        <v/>
      </c>
    </row>
    <row r="149" spans="11:12" ht="30" customHeight="1">
      <c r="K149" s="9">
        <f>IF(L149="","",IF(AND(L149="OK",F149="Hadir"),G149,0))</f>
        <v/>
      </c>
      <c r="L149" s="9">
        <f>IF(AND(A149="",B149="",C149="",D149="",E149="",F149="",G149="",H149="",I149="",J149=""),"",IF(OR(A149="",C149="",COUNTIF(MajlisTetamu,B149)&lt;&gt;1),"Isi ID / majlis / nama",IF(COUNTIFS(TetamuTable[ID kumpulan],A149,TetamuTable[Majlis],B149)&gt;1,"ID berganda untuk majlis",IF(NOT(ISNUMBER(E149)),"Semak kapasiti",IF(OR(E149&lt;1,MOD(E149,1)&lt;&gt;0),"Semak kapasiti",IF(AND(F149&lt;&gt;"Belum menjawab",F149&lt;&gt;"Hadir",F149&lt;&gt;"Tidak hadir"),"Isi jawapan",IF(F149="Hadir",IF(NOT(ISNUMBER(G149)),"Semak jumlah hadir",IF(OR(G149&lt;1,G149&gt;E149,MOD(G149,1)&lt;&gt;0),"Semak jumlah hadir","OK")),IF(AND(G149&lt;&gt;"",G149&lt;&gt;0),"Jumlah perlu kosong / 0","OK")))))))</f>
        <v/>
      </c>
    </row>
    <row r="150" spans="11:12" ht="30" customHeight="1">
      <c r="K150" s="9">
        <f>IF(L150="","",IF(AND(L150="OK",F150="Hadir"),G150,0))</f>
        <v/>
      </c>
      <c r="L150" s="9">
        <f>IF(AND(A150="",B150="",C150="",D150="",E150="",F150="",G150="",H150="",I150="",J150=""),"",IF(OR(A150="",C150="",COUNTIF(MajlisTetamu,B150)&lt;&gt;1),"Isi ID / majlis / nama",IF(COUNTIFS(TetamuTable[ID kumpulan],A150,TetamuTable[Majlis],B150)&gt;1,"ID berganda untuk majlis",IF(NOT(ISNUMBER(E150)),"Semak kapasiti",IF(OR(E150&lt;1,MOD(E150,1)&lt;&gt;0),"Semak kapasiti",IF(AND(F150&lt;&gt;"Belum menjawab",F150&lt;&gt;"Hadir",F150&lt;&gt;"Tidak hadir"),"Isi jawapan",IF(F150="Hadir",IF(NOT(ISNUMBER(G150)),"Semak jumlah hadir",IF(OR(G150&lt;1,G150&gt;E150,MOD(G150,1)&lt;&gt;0),"Semak jumlah hadir","OK")),IF(AND(G150&lt;&gt;"",G150&lt;&gt;0),"Jumlah perlu kosong / 0","OK")))))))</f>
        <v/>
      </c>
    </row>
    <row r="151" spans="11:12" ht="30" customHeight="1">
      <c r="K151" s="9">
        <f>IF(L151="","",IF(AND(L151="OK",F151="Hadir"),G151,0))</f>
        <v/>
      </c>
      <c r="L151" s="9">
        <f>IF(AND(A151="",B151="",C151="",D151="",E151="",F151="",G151="",H151="",I151="",J151=""),"",IF(OR(A151="",C151="",COUNTIF(MajlisTetamu,B151)&lt;&gt;1),"Isi ID / majlis / nama",IF(COUNTIFS(TetamuTable[ID kumpulan],A151,TetamuTable[Majlis],B151)&gt;1,"ID berganda untuk majlis",IF(NOT(ISNUMBER(E151)),"Semak kapasiti",IF(OR(E151&lt;1,MOD(E151,1)&lt;&gt;0),"Semak kapasiti",IF(AND(F151&lt;&gt;"Belum menjawab",F151&lt;&gt;"Hadir",F151&lt;&gt;"Tidak hadir"),"Isi jawapan",IF(F151="Hadir",IF(NOT(ISNUMBER(G151)),"Semak jumlah hadir",IF(OR(G151&lt;1,G151&gt;E151,MOD(G151,1)&lt;&gt;0),"Semak jumlah hadir","OK")),IF(AND(G151&lt;&gt;"",G151&lt;&gt;0),"Jumlah perlu kosong / 0","OK")))))))</f>
        <v/>
      </c>
    </row>
    <row r="152" spans="11:12" ht="30" customHeight="1">
      <c r="K152" s="9">
        <f>IF(L152="","",IF(AND(L152="OK",F152="Hadir"),G152,0))</f>
        <v/>
      </c>
      <c r="L152" s="9">
        <f>IF(AND(A152="",B152="",C152="",D152="",E152="",F152="",G152="",H152="",I152="",J152=""),"",IF(OR(A152="",C152="",COUNTIF(MajlisTetamu,B152)&lt;&gt;1),"Isi ID / majlis / nama",IF(COUNTIFS(TetamuTable[ID kumpulan],A152,TetamuTable[Majlis],B152)&gt;1,"ID berganda untuk majlis",IF(NOT(ISNUMBER(E152)),"Semak kapasiti",IF(OR(E152&lt;1,MOD(E152,1)&lt;&gt;0),"Semak kapasiti",IF(AND(F152&lt;&gt;"Belum menjawab",F152&lt;&gt;"Hadir",F152&lt;&gt;"Tidak hadir"),"Isi jawapan",IF(F152="Hadir",IF(NOT(ISNUMBER(G152)),"Semak jumlah hadir",IF(OR(G152&lt;1,G152&gt;E152,MOD(G152,1)&lt;&gt;0),"Semak jumlah hadir","OK")),IF(AND(G152&lt;&gt;"",G152&lt;&gt;0),"Jumlah perlu kosong / 0","OK")))))))</f>
        <v/>
      </c>
    </row>
    <row r="153" spans="11:12" ht="30" customHeight="1">
      <c r="K153" s="9">
        <f>IF(L153="","",IF(AND(L153="OK",F153="Hadir"),G153,0))</f>
        <v/>
      </c>
      <c r="L153" s="9">
        <f>IF(AND(A153="",B153="",C153="",D153="",E153="",F153="",G153="",H153="",I153="",J153=""),"",IF(OR(A153="",C153="",COUNTIF(MajlisTetamu,B153)&lt;&gt;1),"Isi ID / majlis / nama",IF(COUNTIFS(TetamuTable[ID kumpulan],A153,TetamuTable[Majlis],B153)&gt;1,"ID berganda untuk majlis",IF(NOT(ISNUMBER(E153)),"Semak kapasiti",IF(OR(E153&lt;1,MOD(E153,1)&lt;&gt;0),"Semak kapasiti",IF(AND(F153&lt;&gt;"Belum menjawab",F153&lt;&gt;"Hadir",F153&lt;&gt;"Tidak hadir"),"Isi jawapan",IF(F153="Hadir",IF(NOT(ISNUMBER(G153)),"Semak jumlah hadir",IF(OR(G153&lt;1,G153&gt;E153,MOD(G153,1)&lt;&gt;0),"Semak jumlah hadir","OK")),IF(AND(G153&lt;&gt;"",G153&lt;&gt;0),"Jumlah perlu kosong / 0","OK")))))))</f>
        <v/>
      </c>
    </row>
    <row r="154" spans="11:12" ht="30" customHeight="1">
      <c r="K154" s="9">
        <f>IF(L154="","",IF(AND(L154="OK",F154="Hadir"),G154,0))</f>
        <v/>
      </c>
      <c r="L154" s="9">
        <f>IF(AND(A154="",B154="",C154="",D154="",E154="",F154="",G154="",H154="",I154="",J154=""),"",IF(OR(A154="",C154="",COUNTIF(MajlisTetamu,B154)&lt;&gt;1),"Isi ID / majlis / nama",IF(COUNTIFS(TetamuTable[ID kumpulan],A154,TetamuTable[Majlis],B154)&gt;1,"ID berganda untuk majlis",IF(NOT(ISNUMBER(E154)),"Semak kapasiti",IF(OR(E154&lt;1,MOD(E154,1)&lt;&gt;0),"Semak kapasiti",IF(AND(F154&lt;&gt;"Belum menjawab",F154&lt;&gt;"Hadir",F154&lt;&gt;"Tidak hadir"),"Isi jawapan",IF(F154="Hadir",IF(NOT(ISNUMBER(G154)),"Semak jumlah hadir",IF(OR(G154&lt;1,G154&gt;E154,MOD(G154,1)&lt;&gt;0),"Semak jumlah hadir","OK")),IF(AND(G154&lt;&gt;"",G154&lt;&gt;0),"Jumlah perlu kosong / 0","OK")))))))</f>
        <v/>
      </c>
    </row>
    <row r="155" spans="11:12" ht="30" customHeight="1">
      <c r="K155" s="9">
        <f>IF(L155="","",IF(AND(L155="OK",F155="Hadir"),G155,0))</f>
        <v/>
      </c>
      <c r="L155" s="9">
        <f>IF(AND(A155="",B155="",C155="",D155="",E155="",F155="",G155="",H155="",I155="",J155=""),"",IF(OR(A155="",C155="",COUNTIF(MajlisTetamu,B155)&lt;&gt;1),"Isi ID / majlis / nama",IF(COUNTIFS(TetamuTable[ID kumpulan],A155,TetamuTable[Majlis],B155)&gt;1,"ID berganda untuk majlis",IF(NOT(ISNUMBER(E155)),"Semak kapasiti",IF(OR(E155&lt;1,MOD(E155,1)&lt;&gt;0),"Semak kapasiti",IF(AND(F155&lt;&gt;"Belum menjawab",F155&lt;&gt;"Hadir",F155&lt;&gt;"Tidak hadir"),"Isi jawapan",IF(F155="Hadir",IF(NOT(ISNUMBER(G155)),"Semak jumlah hadir",IF(OR(G155&lt;1,G155&gt;E155,MOD(G155,1)&lt;&gt;0),"Semak jumlah hadir","OK")),IF(AND(G155&lt;&gt;"",G155&lt;&gt;0),"Jumlah perlu kosong / 0","OK")))))))</f>
        <v/>
      </c>
    </row>
    <row r="156" spans="11:12" ht="30" customHeight="1">
      <c r="K156" s="9">
        <f>IF(L156="","",IF(AND(L156="OK",F156="Hadir"),G156,0))</f>
        <v/>
      </c>
      <c r="L156" s="9">
        <f>IF(AND(A156="",B156="",C156="",D156="",E156="",F156="",G156="",H156="",I156="",J156=""),"",IF(OR(A156="",C156="",COUNTIF(MajlisTetamu,B156)&lt;&gt;1),"Isi ID / majlis / nama",IF(COUNTIFS(TetamuTable[ID kumpulan],A156,TetamuTable[Majlis],B156)&gt;1,"ID berganda untuk majlis",IF(NOT(ISNUMBER(E156)),"Semak kapasiti",IF(OR(E156&lt;1,MOD(E156,1)&lt;&gt;0),"Semak kapasiti",IF(AND(F156&lt;&gt;"Belum menjawab",F156&lt;&gt;"Hadir",F156&lt;&gt;"Tidak hadir"),"Isi jawapan",IF(F156="Hadir",IF(NOT(ISNUMBER(G156)),"Semak jumlah hadir",IF(OR(G156&lt;1,G156&gt;E156,MOD(G156,1)&lt;&gt;0),"Semak jumlah hadir","OK")),IF(AND(G156&lt;&gt;"",G156&lt;&gt;0),"Jumlah perlu kosong / 0","OK")))))))</f>
        <v/>
      </c>
    </row>
    <row r="157" spans="11:12" ht="30" customHeight="1">
      <c r="K157" s="9">
        <f>IF(L157="","",IF(AND(L157="OK",F157="Hadir"),G157,0))</f>
        <v/>
      </c>
      <c r="L157" s="9">
        <f>IF(AND(A157="",B157="",C157="",D157="",E157="",F157="",G157="",H157="",I157="",J157=""),"",IF(OR(A157="",C157="",COUNTIF(MajlisTetamu,B157)&lt;&gt;1),"Isi ID / majlis / nama",IF(COUNTIFS(TetamuTable[ID kumpulan],A157,TetamuTable[Majlis],B157)&gt;1,"ID berganda untuk majlis",IF(NOT(ISNUMBER(E157)),"Semak kapasiti",IF(OR(E157&lt;1,MOD(E157,1)&lt;&gt;0),"Semak kapasiti",IF(AND(F157&lt;&gt;"Belum menjawab",F157&lt;&gt;"Hadir",F157&lt;&gt;"Tidak hadir"),"Isi jawapan",IF(F157="Hadir",IF(NOT(ISNUMBER(G157)),"Semak jumlah hadir",IF(OR(G157&lt;1,G157&gt;E157,MOD(G157,1)&lt;&gt;0),"Semak jumlah hadir","OK")),IF(AND(G157&lt;&gt;"",G157&lt;&gt;0),"Jumlah perlu kosong / 0","OK")))))))</f>
        <v/>
      </c>
    </row>
    <row r="158" spans="11:12" ht="30" customHeight="1">
      <c r="K158" s="9">
        <f>IF(L158="","",IF(AND(L158="OK",F158="Hadir"),G158,0))</f>
        <v/>
      </c>
      <c r="L158" s="9">
        <f>IF(AND(A158="",B158="",C158="",D158="",E158="",F158="",G158="",H158="",I158="",J158=""),"",IF(OR(A158="",C158="",COUNTIF(MajlisTetamu,B158)&lt;&gt;1),"Isi ID / majlis / nama",IF(COUNTIFS(TetamuTable[ID kumpulan],A158,TetamuTable[Majlis],B158)&gt;1,"ID berganda untuk majlis",IF(NOT(ISNUMBER(E158)),"Semak kapasiti",IF(OR(E158&lt;1,MOD(E158,1)&lt;&gt;0),"Semak kapasiti",IF(AND(F158&lt;&gt;"Belum menjawab",F158&lt;&gt;"Hadir",F158&lt;&gt;"Tidak hadir"),"Isi jawapan",IF(F158="Hadir",IF(NOT(ISNUMBER(G158)),"Semak jumlah hadir",IF(OR(G158&lt;1,G158&gt;E158,MOD(G158,1)&lt;&gt;0),"Semak jumlah hadir","OK")),IF(AND(G158&lt;&gt;"",G158&lt;&gt;0),"Jumlah perlu kosong / 0","OK")))))))</f>
        <v/>
      </c>
    </row>
    <row r="159" spans="11:12" ht="30" customHeight="1">
      <c r="K159" s="9">
        <f>IF(L159="","",IF(AND(L159="OK",F159="Hadir"),G159,0))</f>
        <v/>
      </c>
      <c r="L159" s="9">
        <f>IF(AND(A159="",B159="",C159="",D159="",E159="",F159="",G159="",H159="",I159="",J159=""),"",IF(OR(A159="",C159="",COUNTIF(MajlisTetamu,B159)&lt;&gt;1),"Isi ID / majlis / nama",IF(COUNTIFS(TetamuTable[ID kumpulan],A159,TetamuTable[Majlis],B159)&gt;1,"ID berganda untuk majlis",IF(NOT(ISNUMBER(E159)),"Semak kapasiti",IF(OR(E159&lt;1,MOD(E159,1)&lt;&gt;0),"Semak kapasiti",IF(AND(F159&lt;&gt;"Belum menjawab",F159&lt;&gt;"Hadir",F159&lt;&gt;"Tidak hadir"),"Isi jawapan",IF(F159="Hadir",IF(NOT(ISNUMBER(G159)),"Semak jumlah hadir",IF(OR(G159&lt;1,G159&gt;E159,MOD(G159,1)&lt;&gt;0),"Semak jumlah hadir","OK")),IF(AND(G159&lt;&gt;"",G159&lt;&gt;0),"Jumlah perlu kosong / 0","OK")))))))</f>
        <v/>
      </c>
    </row>
    <row r="160" spans="11:12" ht="30" customHeight="1">
      <c r="K160" s="9">
        <f>IF(L160="","",IF(AND(L160="OK",F160="Hadir"),G160,0))</f>
        <v/>
      </c>
      <c r="L160" s="9">
        <f>IF(AND(A160="",B160="",C160="",D160="",E160="",F160="",G160="",H160="",I160="",J160=""),"",IF(OR(A160="",C160="",COUNTIF(MajlisTetamu,B160)&lt;&gt;1),"Isi ID / majlis / nama",IF(COUNTIFS(TetamuTable[ID kumpulan],A160,TetamuTable[Majlis],B160)&gt;1,"ID berganda untuk majlis",IF(NOT(ISNUMBER(E160)),"Semak kapasiti",IF(OR(E160&lt;1,MOD(E160,1)&lt;&gt;0),"Semak kapasiti",IF(AND(F160&lt;&gt;"Belum menjawab",F160&lt;&gt;"Hadir",F160&lt;&gt;"Tidak hadir"),"Isi jawapan",IF(F160="Hadir",IF(NOT(ISNUMBER(G160)),"Semak jumlah hadir",IF(OR(G160&lt;1,G160&gt;E160,MOD(G160,1)&lt;&gt;0),"Semak jumlah hadir","OK")),IF(AND(G160&lt;&gt;"",G160&lt;&gt;0),"Jumlah perlu kosong / 0","OK")))))))</f>
        <v/>
      </c>
    </row>
    <row r="161" spans="11:12" ht="30" customHeight="1">
      <c r="K161" s="9">
        <f>IF(L161="","",IF(AND(L161="OK",F161="Hadir"),G161,0))</f>
        <v/>
      </c>
      <c r="L161" s="9">
        <f>IF(AND(A161="",B161="",C161="",D161="",E161="",F161="",G161="",H161="",I161="",J161=""),"",IF(OR(A161="",C161="",COUNTIF(MajlisTetamu,B161)&lt;&gt;1),"Isi ID / majlis / nama",IF(COUNTIFS(TetamuTable[ID kumpulan],A161,TetamuTable[Majlis],B161)&gt;1,"ID berganda untuk majlis",IF(NOT(ISNUMBER(E161)),"Semak kapasiti",IF(OR(E161&lt;1,MOD(E161,1)&lt;&gt;0),"Semak kapasiti",IF(AND(F161&lt;&gt;"Belum menjawab",F161&lt;&gt;"Hadir",F161&lt;&gt;"Tidak hadir"),"Isi jawapan",IF(F161="Hadir",IF(NOT(ISNUMBER(G161)),"Semak jumlah hadir",IF(OR(G161&lt;1,G161&gt;E161,MOD(G161,1)&lt;&gt;0),"Semak jumlah hadir","OK")),IF(AND(G161&lt;&gt;"",G161&lt;&gt;0),"Jumlah perlu kosong / 0","OK")))))))</f>
        <v/>
      </c>
    </row>
    <row r="162" spans="11:12" ht="30" customHeight="1">
      <c r="K162" s="9">
        <f>IF(L162="","",IF(AND(L162="OK",F162="Hadir"),G162,0))</f>
        <v/>
      </c>
      <c r="L162" s="9">
        <f>IF(AND(A162="",B162="",C162="",D162="",E162="",F162="",G162="",H162="",I162="",J162=""),"",IF(OR(A162="",C162="",COUNTIF(MajlisTetamu,B162)&lt;&gt;1),"Isi ID / majlis / nama",IF(COUNTIFS(TetamuTable[ID kumpulan],A162,TetamuTable[Majlis],B162)&gt;1,"ID berganda untuk majlis",IF(NOT(ISNUMBER(E162)),"Semak kapasiti",IF(OR(E162&lt;1,MOD(E162,1)&lt;&gt;0),"Semak kapasiti",IF(AND(F162&lt;&gt;"Belum menjawab",F162&lt;&gt;"Hadir",F162&lt;&gt;"Tidak hadir"),"Isi jawapan",IF(F162="Hadir",IF(NOT(ISNUMBER(G162)),"Semak jumlah hadir",IF(OR(G162&lt;1,G162&gt;E162,MOD(G162,1)&lt;&gt;0),"Semak jumlah hadir","OK")),IF(AND(G162&lt;&gt;"",G162&lt;&gt;0),"Jumlah perlu kosong / 0","OK")))))))</f>
        <v/>
      </c>
    </row>
    <row r="163" spans="11:12" ht="30" customHeight="1">
      <c r="K163" s="9">
        <f>IF(L163="","",IF(AND(L163="OK",F163="Hadir"),G163,0))</f>
        <v/>
      </c>
      <c r="L163" s="9">
        <f>IF(AND(A163="",B163="",C163="",D163="",E163="",F163="",G163="",H163="",I163="",J163=""),"",IF(OR(A163="",C163="",COUNTIF(MajlisTetamu,B163)&lt;&gt;1),"Isi ID / majlis / nama",IF(COUNTIFS(TetamuTable[ID kumpulan],A163,TetamuTable[Majlis],B163)&gt;1,"ID berganda untuk majlis",IF(NOT(ISNUMBER(E163)),"Semak kapasiti",IF(OR(E163&lt;1,MOD(E163,1)&lt;&gt;0),"Semak kapasiti",IF(AND(F163&lt;&gt;"Belum menjawab",F163&lt;&gt;"Hadir",F163&lt;&gt;"Tidak hadir"),"Isi jawapan",IF(F163="Hadir",IF(NOT(ISNUMBER(G163)),"Semak jumlah hadir",IF(OR(G163&lt;1,G163&gt;E163,MOD(G163,1)&lt;&gt;0),"Semak jumlah hadir","OK")),IF(AND(G163&lt;&gt;"",G163&lt;&gt;0),"Jumlah perlu kosong / 0","OK")))))))</f>
        <v/>
      </c>
    </row>
    <row r="164" spans="11:12" ht="30" customHeight="1">
      <c r="K164" s="9">
        <f>IF(L164="","",IF(AND(L164="OK",F164="Hadir"),G164,0))</f>
        <v/>
      </c>
      <c r="L164" s="9">
        <f>IF(AND(A164="",B164="",C164="",D164="",E164="",F164="",G164="",H164="",I164="",J164=""),"",IF(OR(A164="",C164="",COUNTIF(MajlisTetamu,B164)&lt;&gt;1),"Isi ID / majlis / nama",IF(COUNTIFS(TetamuTable[ID kumpulan],A164,TetamuTable[Majlis],B164)&gt;1,"ID berganda untuk majlis",IF(NOT(ISNUMBER(E164)),"Semak kapasiti",IF(OR(E164&lt;1,MOD(E164,1)&lt;&gt;0),"Semak kapasiti",IF(AND(F164&lt;&gt;"Belum menjawab",F164&lt;&gt;"Hadir",F164&lt;&gt;"Tidak hadir"),"Isi jawapan",IF(F164="Hadir",IF(NOT(ISNUMBER(G164)),"Semak jumlah hadir",IF(OR(G164&lt;1,G164&gt;E164,MOD(G164,1)&lt;&gt;0),"Semak jumlah hadir","OK")),IF(AND(G164&lt;&gt;"",G164&lt;&gt;0),"Jumlah perlu kosong / 0","OK")))))))</f>
        <v/>
      </c>
    </row>
    <row r="165" spans="11:12" ht="30" customHeight="1">
      <c r="K165" s="9">
        <f>IF(L165="","",IF(AND(L165="OK",F165="Hadir"),G165,0))</f>
        <v/>
      </c>
      <c r="L165" s="9">
        <f>IF(AND(A165="",B165="",C165="",D165="",E165="",F165="",G165="",H165="",I165="",J165=""),"",IF(OR(A165="",C165="",COUNTIF(MajlisTetamu,B165)&lt;&gt;1),"Isi ID / majlis / nama",IF(COUNTIFS(TetamuTable[ID kumpulan],A165,TetamuTable[Majlis],B165)&gt;1,"ID berganda untuk majlis",IF(NOT(ISNUMBER(E165)),"Semak kapasiti",IF(OR(E165&lt;1,MOD(E165,1)&lt;&gt;0),"Semak kapasiti",IF(AND(F165&lt;&gt;"Belum menjawab",F165&lt;&gt;"Hadir",F165&lt;&gt;"Tidak hadir"),"Isi jawapan",IF(F165="Hadir",IF(NOT(ISNUMBER(G165)),"Semak jumlah hadir",IF(OR(G165&lt;1,G165&gt;E165,MOD(G165,1)&lt;&gt;0),"Semak jumlah hadir","OK")),IF(AND(G165&lt;&gt;"",G165&lt;&gt;0),"Jumlah perlu kosong / 0","OK")))))))</f>
        <v/>
      </c>
    </row>
    <row r="166" spans="11:12" ht="30" customHeight="1">
      <c r="K166" s="9">
        <f>IF(L166="","",IF(AND(L166="OK",F166="Hadir"),G166,0))</f>
        <v/>
      </c>
      <c r="L166" s="9">
        <f>IF(AND(A166="",B166="",C166="",D166="",E166="",F166="",G166="",H166="",I166="",J166=""),"",IF(OR(A166="",C166="",COUNTIF(MajlisTetamu,B166)&lt;&gt;1),"Isi ID / majlis / nama",IF(COUNTIFS(TetamuTable[ID kumpulan],A166,TetamuTable[Majlis],B166)&gt;1,"ID berganda untuk majlis",IF(NOT(ISNUMBER(E166)),"Semak kapasiti",IF(OR(E166&lt;1,MOD(E166,1)&lt;&gt;0),"Semak kapasiti",IF(AND(F166&lt;&gt;"Belum menjawab",F166&lt;&gt;"Hadir",F166&lt;&gt;"Tidak hadir"),"Isi jawapan",IF(F166="Hadir",IF(NOT(ISNUMBER(G166)),"Semak jumlah hadir",IF(OR(G166&lt;1,G166&gt;E166,MOD(G166,1)&lt;&gt;0),"Semak jumlah hadir","OK")),IF(AND(G166&lt;&gt;"",G166&lt;&gt;0),"Jumlah perlu kosong / 0","OK")))))))</f>
        <v/>
      </c>
    </row>
    <row r="167" spans="11:12" ht="30" customHeight="1">
      <c r="K167" s="9">
        <f>IF(L167="","",IF(AND(L167="OK",F167="Hadir"),G167,0))</f>
        <v/>
      </c>
      <c r="L167" s="9">
        <f>IF(AND(A167="",B167="",C167="",D167="",E167="",F167="",G167="",H167="",I167="",J167=""),"",IF(OR(A167="",C167="",COUNTIF(MajlisTetamu,B167)&lt;&gt;1),"Isi ID / majlis / nama",IF(COUNTIFS(TetamuTable[ID kumpulan],A167,TetamuTable[Majlis],B167)&gt;1,"ID berganda untuk majlis",IF(NOT(ISNUMBER(E167)),"Semak kapasiti",IF(OR(E167&lt;1,MOD(E167,1)&lt;&gt;0),"Semak kapasiti",IF(AND(F167&lt;&gt;"Belum menjawab",F167&lt;&gt;"Hadir",F167&lt;&gt;"Tidak hadir"),"Isi jawapan",IF(F167="Hadir",IF(NOT(ISNUMBER(G167)),"Semak jumlah hadir",IF(OR(G167&lt;1,G167&gt;E167,MOD(G167,1)&lt;&gt;0),"Semak jumlah hadir","OK")),IF(AND(G167&lt;&gt;"",G167&lt;&gt;0),"Jumlah perlu kosong / 0","OK")))))))</f>
        <v/>
      </c>
    </row>
    <row r="168" spans="11:12" ht="30" customHeight="1">
      <c r="K168" s="9">
        <f>IF(L168="","",IF(AND(L168="OK",F168="Hadir"),G168,0))</f>
        <v/>
      </c>
      <c r="L168" s="9">
        <f>IF(AND(A168="",B168="",C168="",D168="",E168="",F168="",G168="",H168="",I168="",J168=""),"",IF(OR(A168="",C168="",COUNTIF(MajlisTetamu,B168)&lt;&gt;1),"Isi ID / majlis / nama",IF(COUNTIFS(TetamuTable[ID kumpulan],A168,TetamuTable[Majlis],B168)&gt;1,"ID berganda untuk majlis",IF(NOT(ISNUMBER(E168)),"Semak kapasiti",IF(OR(E168&lt;1,MOD(E168,1)&lt;&gt;0),"Semak kapasiti",IF(AND(F168&lt;&gt;"Belum menjawab",F168&lt;&gt;"Hadir",F168&lt;&gt;"Tidak hadir"),"Isi jawapan",IF(F168="Hadir",IF(NOT(ISNUMBER(G168)),"Semak jumlah hadir",IF(OR(G168&lt;1,G168&gt;E168,MOD(G168,1)&lt;&gt;0),"Semak jumlah hadir","OK")),IF(AND(G168&lt;&gt;"",G168&lt;&gt;0),"Jumlah perlu kosong / 0","OK")))))))</f>
        <v/>
      </c>
    </row>
    <row r="169" spans="11:12" ht="30" customHeight="1">
      <c r="K169" s="9">
        <f>IF(L169="","",IF(AND(L169="OK",F169="Hadir"),G169,0))</f>
        <v/>
      </c>
      <c r="L169" s="9">
        <f>IF(AND(A169="",B169="",C169="",D169="",E169="",F169="",G169="",H169="",I169="",J169=""),"",IF(OR(A169="",C169="",COUNTIF(MajlisTetamu,B169)&lt;&gt;1),"Isi ID / majlis / nama",IF(COUNTIFS(TetamuTable[ID kumpulan],A169,TetamuTable[Majlis],B169)&gt;1,"ID berganda untuk majlis",IF(NOT(ISNUMBER(E169)),"Semak kapasiti",IF(OR(E169&lt;1,MOD(E169,1)&lt;&gt;0),"Semak kapasiti",IF(AND(F169&lt;&gt;"Belum menjawab",F169&lt;&gt;"Hadir",F169&lt;&gt;"Tidak hadir"),"Isi jawapan",IF(F169="Hadir",IF(NOT(ISNUMBER(G169)),"Semak jumlah hadir",IF(OR(G169&lt;1,G169&gt;E169,MOD(G169,1)&lt;&gt;0),"Semak jumlah hadir","OK")),IF(AND(G169&lt;&gt;"",G169&lt;&gt;0),"Jumlah perlu kosong / 0","OK")))))))</f>
        <v/>
      </c>
    </row>
    <row r="170" spans="11:12" ht="30" customHeight="1">
      <c r="K170" s="9">
        <f>IF(L170="","",IF(AND(L170="OK",F170="Hadir"),G170,0))</f>
        <v/>
      </c>
      <c r="L170" s="9">
        <f>IF(AND(A170="",B170="",C170="",D170="",E170="",F170="",G170="",H170="",I170="",J170=""),"",IF(OR(A170="",C170="",COUNTIF(MajlisTetamu,B170)&lt;&gt;1),"Isi ID / majlis / nama",IF(COUNTIFS(TetamuTable[ID kumpulan],A170,TetamuTable[Majlis],B170)&gt;1,"ID berganda untuk majlis",IF(NOT(ISNUMBER(E170)),"Semak kapasiti",IF(OR(E170&lt;1,MOD(E170,1)&lt;&gt;0),"Semak kapasiti",IF(AND(F170&lt;&gt;"Belum menjawab",F170&lt;&gt;"Hadir",F170&lt;&gt;"Tidak hadir"),"Isi jawapan",IF(F170="Hadir",IF(NOT(ISNUMBER(G170)),"Semak jumlah hadir",IF(OR(G170&lt;1,G170&gt;E170,MOD(G170,1)&lt;&gt;0),"Semak jumlah hadir","OK")),IF(AND(G170&lt;&gt;"",G170&lt;&gt;0),"Jumlah perlu kosong / 0","OK")))))))</f>
        <v/>
      </c>
    </row>
    <row r="171" spans="11:12" ht="30" customHeight="1">
      <c r="K171" s="9">
        <f>IF(L171="","",IF(AND(L171="OK",F171="Hadir"),G171,0))</f>
        <v/>
      </c>
      <c r="L171" s="9">
        <f>IF(AND(A171="",B171="",C171="",D171="",E171="",F171="",G171="",H171="",I171="",J171=""),"",IF(OR(A171="",C171="",COUNTIF(MajlisTetamu,B171)&lt;&gt;1),"Isi ID / majlis / nama",IF(COUNTIFS(TetamuTable[ID kumpulan],A171,TetamuTable[Majlis],B171)&gt;1,"ID berganda untuk majlis",IF(NOT(ISNUMBER(E171)),"Semak kapasiti",IF(OR(E171&lt;1,MOD(E171,1)&lt;&gt;0),"Semak kapasiti",IF(AND(F171&lt;&gt;"Belum menjawab",F171&lt;&gt;"Hadir",F171&lt;&gt;"Tidak hadir"),"Isi jawapan",IF(F171="Hadir",IF(NOT(ISNUMBER(G171)),"Semak jumlah hadir",IF(OR(G171&lt;1,G171&gt;E171,MOD(G171,1)&lt;&gt;0),"Semak jumlah hadir","OK")),IF(AND(G171&lt;&gt;"",G171&lt;&gt;0),"Jumlah perlu kosong / 0","OK")))))))</f>
        <v/>
      </c>
    </row>
    <row r="172" spans="11:12" ht="30" customHeight="1">
      <c r="K172" s="9">
        <f>IF(L172="","",IF(AND(L172="OK",F172="Hadir"),G172,0))</f>
        <v/>
      </c>
      <c r="L172" s="9">
        <f>IF(AND(A172="",B172="",C172="",D172="",E172="",F172="",G172="",H172="",I172="",J172=""),"",IF(OR(A172="",C172="",COUNTIF(MajlisTetamu,B172)&lt;&gt;1),"Isi ID / majlis / nama",IF(COUNTIFS(TetamuTable[ID kumpulan],A172,TetamuTable[Majlis],B172)&gt;1,"ID berganda untuk majlis",IF(NOT(ISNUMBER(E172)),"Semak kapasiti",IF(OR(E172&lt;1,MOD(E172,1)&lt;&gt;0),"Semak kapasiti",IF(AND(F172&lt;&gt;"Belum menjawab",F172&lt;&gt;"Hadir",F172&lt;&gt;"Tidak hadir"),"Isi jawapan",IF(F172="Hadir",IF(NOT(ISNUMBER(G172)),"Semak jumlah hadir",IF(OR(G172&lt;1,G172&gt;E172,MOD(G172,1)&lt;&gt;0),"Semak jumlah hadir","OK")),IF(AND(G172&lt;&gt;"",G172&lt;&gt;0),"Jumlah perlu kosong / 0","OK")))))))</f>
        <v/>
      </c>
    </row>
    <row r="173" spans="11:12" ht="30" customHeight="1">
      <c r="K173" s="9">
        <f>IF(L173="","",IF(AND(L173="OK",F173="Hadir"),G173,0))</f>
        <v/>
      </c>
      <c r="L173" s="9">
        <f>IF(AND(A173="",B173="",C173="",D173="",E173="",F173="",G173="",H173="",I173="",J173=""),"",IF(OR(A173="",C173="",COUNTIF(MajlisTetamu,B173)&lt;&gt;1),"Isi ID / majlis / nama",IF(COUNTIFS(TetamuTable[ID kumpulan],A173,TetamuTable[Majlis],B173)&gt;1,"ID berganda untuk majlis",IF(NOT(ISNUMBER(E173)),"Semak kapasiti",IF(OR(E173&lt;1,MOD(E173,1)&lt;&gt;0),"Semak kapasiti",IF(AND(F173&lt;&gt;"Belum menjawab",F173&lt;&gt;"Hadir",F173&lt;&gt;"Tidak hadir"),"Isi jawapan",IF(F173="Hadir",IF(NOT(ISNUMBER(G173)),"Semak jumlah hadir",IF(OR(G173&lt;1,G173&gt;E173,MOD(G173,1)&lt;&gt;0),"Semak jumlah hadir","OK")),IF(AND(G173&lt;&gt;"",G173&lt;&gt;0),"Jumlah perlu kosong / 0","OK")))))))</f>
        <v/>
      </c>
    </row>
    <row r="174" spans="11:12" ht="30" customHeight="1">
      <c r="K174" s="9">
        <f>IF(L174="","",IF(AND(L174="OK",F174="Hadir"),G174,0))</f>
        <v/>
      </c>
      <c r="L174" s="9">
        <f>IF(AND(A174="",B174="",C174="",D174="",E174="",F174="",G174="",H174="",I174="",J174=""),"",IF(OR(A174="",C174="",COUNTIF(MajlisTetamu,B174)&lt;&gt;1),"Isi ID / majlis / nama",IF(COUNTIFS(TetamuTable[ID kumpulan],A174,TetamuTable[Majlis],B174)&gt;1,"ID berganda untuk majlis",IF(NOT(ISNUMBER(E174)),"Semak kapasiti",IF(OR(E174&lt;1,MOD(E174,1)&lt;&gt;0),"Semak kapasiti",IF(AND(F174&lt;&gt;"Belum menjawab",F174&lt;&gt;"Hadir",F174&lt;&gt;"Tidak hadir"),"Isi jawapan",IF(F174="Hadir",IF(NOT(ISNUMBER(G174)),"Semak jumlah hadir",IF(OR(G174&lt;1,G174&gt;E174,MOD(G174,1)&lt;&gt;0),"Semak jumlah hadir","OK")),IF(AND(G174&lt;&gt;"",G174&lt;&gt;0),"Jumlah perlu kosong / 0","OK")))))))</f>
        <v/>
      </c>
    </row>
    <row r="175" spans="11:12" ht="30" customHeight="1">
      <c r="K175" s="9">
        <f>IF(L175="","",IF(AND(L175="OK",F175="Hadir"),G175,0))</f>
        <v/>
      </c>
      <c r="L175" s="9">
        <f>IF(AND(A175="",B175="",C175="",D175="",E175="",F175="",G175="",H175="",I175="",J175=""),"",IF(OR(A175="",C175="",COUNTIF(MajlisTetamu,B175)&lt;&gt;1),"Isi ID / majlis / nama",IF(COUNTIFS(TetamuTable[ID kumpulan],A175,TetamuTable[Majlis],B175)&gt;1,"ID berganda untuk majlis",IF(NOT(ISNUMBER(E175)),"Semak kapasiti",IF(OR(E175&lt;1,MOD(E175,1)&lt;&gt;0),"Semak kapasiti",IF(AND(F175&lt;&gt;"Belum menjawab",F175&lt;&gt;"Hadir",F175&lt;&gt;"Tidak hadir"),"Isi jawapan",IF(F175="Hadir",IF(NOT(ISNUMBER(G175)),"Semak jumlah hadir",IF(OR(G175&lt;1,G175&gt;E175,MOD(G175,1)&lt;&gt;0),"Semak jumlah hadir","OK")),IF(AND(G175&lt;&gt;"",G175&lt;&gt;0),"Jumlah perlu kosong / 0","OK")))))))</f>
        <v/>
      </c>
    </row>
    <row r="176" spans="11:12" ht="30" customHeight="1">
      <c r="K176" s="9">
        <f>IF(L176="","",IF(AND(L176="OK",F176="Hadir"),G176,0))</f>
        <v/>
      </c>
      <c r="L176" s="9">
        <f>IF(AND(A176="",B176="",C176="",D176="",E176="",F176="",G176="",H176="",I176="",J176=""),"",IF(OR(A176="",C176="",COUNTIF(MajlisTetamu,B176)&lt;&gt;1),"Isi ID / majlis / nama",IF(COUNTIFS(TetamuTable[ID kumpulan],A176,TetamuTable[Majlis],B176)&gt;1,"ID berganda untuk majlis",IF(NOT(ISNUMBER(E176)),"Semak kapasiti",IF(OR(E176&lt;1,MOD(E176,1)&lt;&gt;0),"Semak kapasiti",IF(AND(F176&lt;&gt;"Belum menjawab",F176&lt;&gt;"Hadir",F176&lt;&gt;"Tidak hadir"),"Isi jawapan",IF(F176="Hadir",IF(NOT(ISNUMBER(G176)),"Semak jumlah hadir",IF(OR(G176&lt;1,G176&gt;E176,MOD(G176,1)&lt;&gt;0),"Semak jumlah hadir","OK")),IF(AND(G176&lt;&gt;"",G176&lt;&gt;0),"Jumlah perlu kosong / 0","OK")))))))</f>
        <v/>
      </c>
    </row>
    <row r="177" spans="11:12" ht="30" customHeight="1">
      <c r="K177" s="9">
        <f>IF(L177="","",IF(AND(L177="OK",F177="Hadir"),G177,0))</f>
        <v/>
      </c>
      <c r="L177" s="9">
        <f>IF(AND(A177="",B177="",C177="",D177="",E177="",F177="",G177="",H177="",I177="",J177=""),"",IF(OR(A177="",C177="",COUNTIF(MajlisTetamu,B177)&lt;&gt;1),"Isi ID / majlis / nama",IF(COUNTIFS(TetamuTable[ID kumpulan],A177,TetamuTable[Majlis],B177)&gt;1,"ID berganda untuk majlis",IF(NOT(ISNUMBER(E177)),"Semak kapasiti",IF(OR(E177&lt;1,MOD(E177,1)&lt;&gt;0),"Semak kapasiti",IF(AND(F177&lt;&gt;"Belum menjawab",F177&lt;&gt;"Hadir",F177&lt;&gt;"Tidak hadir"),"Isi jawapan",IF(F177="Hadir",IF(NOT(ISNUMBER(G177)),"Semak jumlah hadir",IF(OR(G177&lt;1,G177&gt;E177,MOD(G177,1)&lt;&gt;0),"Semak jumlah hadir","OK")),IF(AND(G177&lt;&gt;"",G177&lt;&gt;0),"Jumlah perlu kosong / 0","OK")))))))</f>
        <v/>
      </c>
    </row>
    <row r="178" spans="11:12" ht="30" customHeight="1">
      <c r="K178" s="9">
        <f>IF(L178="","",IF(AND(L178="OK",F178="Hadir"),G178,0))</f>
        <v/>
      </c>
      <c r="L178" s="9">
        <f>IF(AND(A178="",B178="",C178="",D178="",E178="",F178="",G178="",H178="",I178="",J178=""),"",IF(OR(A178="",C178="",COUNTIF(MajlisTetamu,B178)&lt;&gt;1),"Isi ID / majlis / nama",IF(COUNTIFS(TetamuTable[ID kumpulan],A178,TetamuTable[Majlis],B178)&gt;1,"ID berganda untuk majlis",IF(NOT(ISNUMBER(E178)),"Semak kapasiti",IF(OR(E178&lt;1,MOD(E178,1)&lt;&gt;0),"Semak kapasiti",IF(AND(F178&lt;&gt;"Belum menjawab",F178&lt;&gt;"Hadir",F178&lt;&gt;"Tidak hadir"),"Isi jawapan",IF(F178="Hadir",IF(NOT(ISNUMBER(G178)),"Semak jumlah hadir",IF(OR(G178&lt;1,G178&gt;E178,MOD(G178,1)&lt;&gt;0),"Semak jumlah hadir","OK")),IF(AND(G178&lt;&gt;"",G178&lt;&gt;0),"Jumlah perlu kosong / 0","OK")))))))</f>
        <v/>
      </c>
    </row>
    <row r="179" spans="11:12" ht="30" customHeight="1">
      <c r="K179" s="9">
        <f>IF(L179="","",IF(AND(L179="OK",F179="Hadir"),G179,0))</f>
        <v/>
      </c>
      <c r="L179" s="9">
        <f>IF(AND(A179="",B179="",C179="",D179="",E179="",F179="",G179="",H179="",I179="",J179=""),"",IF(OR(A179="",C179="",COUNTIF(MajlisTetamu,B179)&lt;&gt;1),"Isi ID / majlis / nama",IF(COUNTIFS(TetamuTable[ID kumpulan],A179,TetamuTable[Majlis],B179)&gt;1,"ID berganda untuk majlis",IF(NOT(ISNUMBER(E179)),"Semak kapasiti",IF(OR(E179&lt;1,MOD(E179,1)&lt;&gt;0),"Semak kapasiti",IF(AND(F179&lt;&gt;"Belum menjawab",F179&lt;&gt;"Hadir",F179&lt;&gt;"Tidak hadir"),"Isi jawapan",IF(F179="Hadir",IF(NOT(ISNUMBER(G179)),"Semak jumlah hadir",IF(OR(G179&lt;1,G179&gt;E179,MOD(G179,1)&lt;&gt;0),"Semak jumlah hadir","OK")),IF(AND(G179&lt;&gt;"",G179&lt;&gt;0),"Jumlah perlu kosong / 0","OK")))))))</f>
        <v/>
      </c>
    </row>
    <row r="180" spans="11:12" ht="30" customHeight="1">
      <c r="K180" s="9">
        <f>IF(L180="","",IF(AND(L180="OK",F180="Hadir"),G180,0))</f>
        <v/>
      </c>
      <c r="L180" s="9">
        <f>IF(AND(A180="",B180="",C180="",D180="",E180="",F180="",G180="",H180="",I180="",J180=""),"",IF(OR(A180="",C180="",COUNTIF(MajlisTetamu,B180)&lt;&gt;1),"Isi ID / majlis / nama",IF(COUNTIFS(TetamuTable[ID kumpulan],A180,TetamuTable[Majlis],B180)&gt;1,"ID berganda untuk majlis",IF(NOT(ISNUMBER(E180)),"Semak kapasiti",IF(OR(E180&lt;1,MOD(E180,1)&lt;&gt;0),"Semak kapasiti",IF(AND(F180&lt;&gt;"Belum menjawab",F180&lt;&gt;"Hadir",F180&lt;&gt;"Tidak hadir"),"Isi jawapan",IF(F180="Hadir",IF(NOT(ISNUMBER(G180)),"Semak jumlah hadir",IF(OR(G180&lt;1,G180&gt;E180,MOD(G180,1)&lt;&gt;0),"Semak jumlah hadir","OK")),IF(AND(G180&lt;&gt;"",G180&lt;&gt;0),"Jumlah perlu kosong / 0","OK")))))))</f>
        <v/>
      </c>
    </row>
    <row r="181" spans="11:12" ht="30" customHeight="1">
      <c r="K181" s="9">
        <f>IF(L181="","",IF(AND(L181="OK",F181="Hadir"),G181,0))</f>
        <v/>
      </c>
      <c r="L181" s="9">
        <f>IF(AND(A181="",B181="",C181="",D181="",E181="",F181="",G181="",H181="",I181="",J181=""),"",IF(OR(A181="",C181="",COUNTIF(MajlisTetamu,B181)&lt;&gt;1),"Isi ID / majlis / nama",IF(COUNTIFS(TetamuTable[ID kumpulan],A181,TetamuTable[Majlis],B181)&gt;1,"ID berganda untuk majlis",IF(NOT(ISNUMBER(E181)),"Semak kapasiti",IF(OR(E181&lt;1,MOD(E181,1)&lt;&gt;0),"Semak kapasiti",IF(AND(F181&lt;&gt;"Belum menjawab",F181&lt;&gt;"Hadir",F181&lt;&gt;"Tidak hadir"),"Isi jawapan",IF(F181="Hadir",IF(NOT(ISNUMBER(G181)),"Semak jumlah hadir",IF(OR(G181&lt;1,G181&gt;E181,MOD(G181,1)&lt;&gt;0),"Semak jumlah hadir","OK")),IF(AND(G181&lt;&gt;"",G181&lt;&gt;0),"Jumlah perlu kosong / 0","OK")))))))</f>
        <v/>
      </c>
    </row>
    <row r="182" spans="11:12" ht="30" customHeight="1">
      <c r="K182" s="9">
        <f>IF(L182="","",IF(AND(L182="OK",F182="Hadir"),G182,0))</f>
        <v/>
      </c>
      <c r="L182" s="9">
        <f>IF(AND(A182="",B182="",C182="",D182="",E182="",F182="",G182="",H182="",I182="",J182=""),"",IF(OR(A182="",C182="",COUNTIF(MajlisTetamu,B182)&lt;&gt;1),"Isi ID / majlis / nama",IF(COUNTIFS(TetamuTable[ID kumpulan],A182,TetamuTable[Majlis],B182)&gt;1,"ID berganda untuk majlis",IF(NOT(ISNUMBER(E182)),"Semak kapasiti",IF(OR(E182&lt;1,MOD(E182,1)&lt;&gt;0),"Semak kapasiti",IF(AND(F182&lt;&gt;"Belum menjawab",F182&lt;&gt;"Hadir",F182&lt;&gt;"Tidak hadir"),"Isi jawapan",IF(F182="Hadir",IF(NOT(ISNUMBER(G182)),"Semak jumlah hadir",IF(OR(G182&lt;1,G182&gt;E182,MOD(G182,1)&lt;&gt;0),"Semak jumlah hadir","OK")),IF(AND(G182&lt;&gt;"",G182&lt;&gt;0),"Jumlah perlu kosong / 0","OK")))))))</f>
        <v/>
      </c>
    </row>
    <row r="183" spans="11:12" ht="30" customHeight="1">
      <c r="K183" s="9">
        <f>IF(L183="","",IF(AND(L183="OK",F183="Hadir"),G183,0))</f>
        <v/>
      </c>
      <c r="L183" s="9">
        <f>IF(AND(A183="",B183="",C183="",D183="",E183="",F183="",G183="",H183="",I183="",J183=""),"",IF(OR(A183="",C183="",COUNTIF(MajlisTetamu,B183)&lt;&gt;1),"Isi ID / majlis / nama",IF(COUNTIFS(TetamuTable[ID kumpulan],A183,TetamuTable[Majlis],B183)&gt;1,"ID berganda untuk majlis",IF(NOT(ISNUMBER(E183)),"Semak kapasiti",IF(OR(E183&lt;1,MOD(E183,1)&lt;&gt;0),"Semak kapasiti",IF(AND(F183&lt;&gt;"Belum menjawab",F183&lt;&gt;"Hadir",F183&lt;&gt;"Tidak hadir"),"Isi jawapan",IF(F183="Hadir",IF(NOT(ISNUMBER(G183)),"Semak jumlah hadir",IF(OR(G183&lt;1,G183&gt;E183,MOD(G183,1)&lt;&gt;0),"Semak jumlah hadir","OK")),IF(AND(G183&lt;&gt;"",G183&lt;&gt;0),"Jumlah perlu kosong / 0","OK")))))))</f>
        <v/>
      </c>
    </row>
    <row r="184" spans="11:12" ht="30" customHeight="1">
      <c r="K184" s="9">
        <f>IF(L184="","",IF(AND(L184="OK",F184="Hadir"),G184,0))</f>
        <v/>
      </c>
      <c r="L184" s="9">
        <f>IF(AND(A184="",B184="",C184="",D184="",E184="",F184="",G184="",H184="",I184="",J184=""),"",IF(OR(A184="",C184="",COUNTIF(MajlisTetamu,B184)&lt;&gt;1),"Isi ID / majlis / nama",IF(COUNTIFS(TetamuTable[ID kumpulan],A184,TetamuTable[Majlis],B184)&gt;1,"ID berganda untuk majlis",IF(NOT(ISNUMBER(E184)),"Semak kapasiti",IF(OR(E184&lt;1,MOD(E184,1)&lt;&gt;0),"Semak kapasiti",IF(AND(F184&lt;&gt;"Belum menjawab",F184&lt;&gt;"Hadir",F184&lt;&gt;"Tidak hadir"),"Isi jawapan",IF(F184="Hadir",IF(NOT(ISNUMBER(G184)),"Semak jumlah hadir",IF(OR(G184&lt;1,G184&gt;E184,MOD(G184,1)&lt;&gt;0),"Semak jumlah hadir","OK")),IF(AND(G184&lt;&gt;"",G184&lt;&gt;0),"Jumlah perlu kosong / 0","OK")))))))</f>
        <v/>
      </c>
    </row>
    <row r="185" spans="11:12" ht="30" customHeight="1">
      <c r="K185" s="9">
        <f>IF(L185="","",IF(AND(L185="OK",F185="Hadir"),G185,0))</f>
        <v/>
      </c>
      <c r="L185" s="9">
        <f>IF(AND(A185="",B185="",C185="",D185="",E185="",F185="",G185="",H185="",I185="",J185=""),"",IF(OR(A185="",C185="",COUNTIF(MajlisTetamu,B185)&lt;&gt;1),"Isi ID / majlis / nama",IF(COUNTIFS(TetamuTable[ID kumpulan],A185,TetamuTable[Majlis],B185)&gt;1,"ID berganda untuk majlis",IF(NOT(ISNUMBER(E185)),"Semak kapasiti",IF(OR(E185&lt;1,MOD(E185,1)&lt;&gt;0),"Semak kapasiti",IF(AND(F185&lt;&gt;"Belum menjawab",F185&lt;&gt;"Hadir",F185&lt;&gt;"Tidak hadir"),"Isi jawapan",IF(F185="Hadir",IF(NOT(ISNUMBER(G185)),"Semak jumlah hadir",IF(OR(G185&lt;1,G185&gt;E185,MOD(G185,1)&lt;&gt;0),"Semak jumlah hadir","OK")),IF(AND(G185&lt;&gt;"",G185&lt;&gt;0),"Jumlah perlu kosong / 0","OK")))))))</f>
        <v/>
      </c>
    </row>
    <row r="186" spans="11:12" ht="30" customHeight="1">
      <c r="K186" s="9">
        <f>IF(L186="","",IF(AND(L186="OK",F186="Hadir"),G186,0))</f>
        <v/>
      </c>
      <c r="L186" s="9">
        <f>IF(AND(A186="",B186="",C186="",D186="",E186="",F186="",G186="",H186="",I186="",J186=""),"",IF(OR(A186="",C186="",COUNTIF(MajlisTetamu,B186)&lt;&gt;1),"Isi ID / majlis / nama",IF(COUNTIFS(TetamuTable[ID kumpulan],A186,TetamuTable[Majlis],B186)&gt;1,"ID berganda untuk majlis",IF(NOT(ISNUMBER(E186)),"Semak kapasiti",IF(OR(E186&lt;1,MOD(E186,1)&lt;&gt;0),"Semak kapasiti",IF(AND(F186&lt;&gt;"Belum menjawab",F186&lt;&gt;"Hadir",F186&lt;&gt;"Tidak hadir"),"Isi jawapan",IF(F186="Hadir",IF(NOT(ISNUMBER(G186)),"Semak jumlah hadir",IF(OR(G186&lt;1,G186&gt;E186,MOD(G186,1)&lt;&gt;0),"Semak jumlah hadir","OK")),IF(AND(G186&lt;&gt;"",G186&lt;&gt;0),"Jumlah perlu kosong / 0","OK")))))))</f>
        <v/>
      </c>
    </row>
    <row r="187" spans="11:12" ht="30" customHeight="1">
      <c r="K187" s="9">
        <f>IF(L187="","",IF(AND(L187="OK",F187="Hadir"),G187,0))</f>
        <v/>
      </c>
      <c r="L187" s="9">
        <f>IF(AND(A187="",B187="",C187="",D187="",E187="",F187="",G187="",H187="",I187="",J187=""),"",IF(OR(A187="",C187="",COUNTIF(MajlisTetamu,B187)&lt;&gt;1),"Isi ID / majlis / nama",IF(COUNTIFS(TetamuTable[ID kumpulan],A187,TetamuTable[Majlis],B187)&gt;1,"ID berganda untuk majlis",IF(NOT(ISNUMBER(E187)),"Semak kapasiti",IF(OR(E187&lt;1,MOD(E187,1)&lt;&gt;0),"Semak kapasiti",IF(AND(F187&lt;&gt;"Belum menjawab",F187&lt;&gt;"Hadir",F187&lt;&gt;"Tidak hadir"),"Isi jawapan",IF(F187="Hadir",IF(NOT(ISNUMBER(G187)),"Semak jumlah hadir",IF(OR(G187&lt;1,G187&gt;E187,MOD(G187,1)&lt;&gt;0),"Semak jumlah hadir","OK")),IF(AND(G187&lt;&gt;"",G187&lt;&gt;0),"Jumlah perlu kosong / 0","OK")))))))</f>
        <v/>
      </c>
    </row>
    <row r="188" spans="11:12" ht="30" customHeight="1">
      <c r="K188" s="9">
        <f>IF(L188="","",IF(AND(L188="OK",F188="Hadir"),G188,0))</f>
        <v/>
      </c>
      <c r="L188" s="9">
        <f>IF(AND(A188="",B188="",C188="",D188="",E188="",F188="",G188="",H188="",I188="",J188=""),"",IF(OR(A188="",C188="",COUNTIF(MajlisTetamu,B188)&lt;&gt;1),"Isi ID / majlis / nama",IF(COUNTIFS(TetamuTable[ID kumpulan],A188,TetamuTable[Majlis],B188)&gt;1,"ID berganda untuk majlis",IF(NOT(ISNUMBER(E188)),"Semak kapasiti",IF(OR(E188&lt;1,MOD(E188,1)&lt;&gt;0),"Semak kapasiti",IF(AND(F188&lt;&gt;"Belum menjawab",F188&lt;&gt;"Hadir",F188&lt;&gt;"Tidak hadir"),"Isi jawapan",IF(F188="Hadir",IF(NOT(ISNUMBER(G188)),"Semak jumlah hadir",IF(OR(G188&lt;1,G188&gt;E188,MOD(G188,1)&lt;&gt;0),"Semak jumlah hadir","OK")),IF(AND(G188&lt;&gt;"",G188&lt;&gt;0),"Jumlah perlu kosong / 0","OK")))))))</f>
        <v/>
      </c>
    </row>
    <row r="189" spans="11:12" ht="30" customHeight="1">
      <c r="K189" s="9">
        <f>IF(L189="","",IF(AND(L189="OK",F189="Hadir"),G189,0))</f>
        <v/>
      </c>
      <c r="L189" s="9">
        <f>IF(AND(A189="",B189="",C189="",D189="",E189="",F189="",G189="",H189="",I189="",J189=""),"",IF(OR(A189="",C189="",COUNTIF(MajlisTetamu,B189)&lt;&gt;1),"Isi ID / majlis / nama",IF(COUNTIFS(TetamuTable[ID kumpulan],A189,TetamuTable[Majlis],B189)&gt;1,"ID berganda untuk majlis",IF(NOT(ISNUMBER(E189)),"Semak kapasiti",IF(OR(E189&lt;1,MOD(E189,1)&lt;&gt;0),"Semak kapasiti",IF(AND(F189&lt;&gt;"Belum menjawab",F189&lt;&gt;"Hadir",F189&lt;&gt;"Tidak hadir"),"Isi jawapan",IF(F189="Hadir",IF(NOT(ISNUMBER(G189)),"Semak jumlah hadir",IF(OR(G189&lt;1,G189&gt;E189,MOD(G189,1)&lt;&gt;0),"Semak jumlah hadir","OK")),IF(AND(G189&lt;&gt;"",G189&lt;&gt;0),"Jumlah perlu kosong / 0","OK")))))))</f>
        <v/>
      </c>
    </row>
    <row r="190" spans="11:12" ht="30" customHeight="1">
      <c r="K190" s="9">
        <f>IF(L190="","",IF(AND(L190="OK",F190="Hadir"),G190,0))</f>
        <v/>
      </c>
      <c r="L190" s="9">
        <f>IF(AND(A190="",B190="",C190="",D190="",E190="",F190="",G190="",H190="",I190="",J190=""),"",IF(OR(A190="",C190="",COUNTIF(MajlisTetamu,B190)&lt;&gt;1),"Isi ID / majlis / nama",IF(COUNTIFS(TetamuTable[ID kumpulan],A190,TetamuTable[Majlis],B190)&gt;1,"ID berganda untuk majlis",IF(NOT(ISNUMBER(E190)),"Semak kapasiti",IF(OR(E190&lt;1,MOD(E190,1)&lt;&gt;0),"Semak kapasiti",IF(AND(F190&lt;&gt;"Belum menjawab",F190&lt;&gt;"Hadir",F190&lt;&gt;"Tidak hadir"),"Isi jawapan",IF(F190="Hadir",IF(NOT(ISNUMBER(G190)),"Semak jumlah hadir",IF(OR(G190&lt;1,G190&gt;E190,MOD(G190,1)&lt;&gt;0),"Semak jumlah hadir","OK")),IF(AND(G190&lt;&gt;"",G190&lt;&gt;0),"Jumlah perlu kosong / 0","OK")))))))</f>
        <v/>
      </c>
    </row>
    <row r="191" spans="11:12" ht="30" customHeight="1">
      <c r="K191" s="9">
        <f>IF(L191="","",IF(AND(L191="OK",F191="Hadir"),G191,0))</f>
        <v/>
      </c>
      <c r="L191" s="9">
        <f>IF(AND(A191="",B191="",C191="",D191="",E191="",F191="",G191="",H191="",I191="",J191=""),"",IF(OR(A191="",C191="",COUNTIF(MajlisTetamu,B191)&lt;&gt;1),"Isi ID / majlis / nama",IF(COUNTIFS(TetamuTable[ID kumpulan],A191,TetamuTable[Majlis],B191)&gt;1,"ID berganda untuk majlis",IF(NOT(ISNUMBER(E191)),"Semak kapasiti",IF(OR(E191&lt;1,MOD(E191,1)&lt;&gt;0),"Semak kapasiti",IF(AND(F191&lt;&gt;"Belum menjawab",F191&lt;&gt;"Hadir",F191&lt;&gt;"Tidak hadir"),"Isi jawapan",IF(F191="Hadir",IF(NOT(ISNUMBER(G191)),"Semak jumlah hadir",IF(OR(G191&lt;1,G191&gt;E191,MOD(G191,1)&lt;&gt;0),"Semak jumlah hadir","OK")),IF(AND(G191&lt;&gt;"",G191&lt;&gt;0),"Jumlah perlu kosong / 0","OK")))))))</f>
        <v/>
      </c>
    </row>
    <row r="192" spans="11:12" ht="30" customHeight="1">
      <c r="K192" s="9">
        <f>IF(L192="","",IF(AND(L192="OK",F192="Hadir"),G192,0))</f>
        <v/>
      </c>
      <c r="L192" s="9">
        <f>IF(AND(A192="",B192="",C192="",D192="",E192="",F192="",G192="",H192="",I192="",J192=""),"",IF(OR(A192="",C192="",COUNTIF(MajlisTetamu,B192)&lt;&gt;1),"Isi ID / majlis / nama",IF(COUNTIFS(TetamuTable[ID kumpulan],A192,TetamuTable[Majlis],B192)&gt;1,"ID berganda untuk majlis",IF(NOT(ISNUMBER(E192)),"Semak kapasiti",IF(OR(E192&lt;1,MOD(E192,1)&lt;&gt;0),"Semak kapasiti",IF(AND(F192&lt;&gt;"Belum menjawab",F192&lt;&gt;"Hadir",F192&lt;&gt;"Tidak hadir"),"Isi jawapan",IF(F192="Hadir",IF(NOT(ISNUMBER(G192)),"Semak jumlah hadir",IF(OR(G192&lt;1,G192&gt;E192,MOD(G192,1)&lt;&gt;0),"Semak jumlah hadir","OK")),IF(AND(G192&lt;&gt;"",G192&lt;&gt;0),"Jumlah perlu kosong / 0","OK")))))))</f>
        <v/>
      </c>
    </row>
    <row r="193" spans="11:12" ht="30" customHeight="1">
      <c r="K193" s="9">
        <f>IF(L193="","",IF(AND(L193="OK",F193="Hadir"),G193,0))</f>
        <v/>
      </c>
      <c r="L193" s="9">
        <f>IF(AND(A193="",B193="",C193="",D193="",E193="",F193="",G193="",H193="",I193="",J193=""),"",IF(OR(A193="",C193="",COUNTIF(MajlisTetamu,B193)&lt;&gt;1),"Isi ID / majlis / nama",IF(COUNTIFS(TetamuTable[ID kumpulan],A193,TetamuTable[Majlis],B193)&gt;1,"ID berganda untuk majlis",IF(NOT(ISNUMBER(E193)),"Semak kapasiti",IF(OR(E193&lt;1,MOD(E193,1)&lt;&gt;0),"Semak kapasiti",IF(AND(F193&lt;&gt;"Belum menjawab",F193&lt;&gt;"Hadir",F193&lt;&gt;"Tidak hadir"),"Isi jawapan",IF(F193="Hadir",IF(NOT(ISNUMBER(G193)),"Semak jumlah hadir",IF(OR(G193&lt;1,G193&gt;E193,MOD(G193,1)&lt;&gt;0),"Semak jumlah hadir","OK")),IF(AND(G193&lt;&gt;"",G193&lt;&gt;0),"Jumlah perlu kosong / 0","OK")))))))</f>
        <v/>
      </c>
    </row>
    <row r="194" spans="11:12" ht="30" customHeight="1">
      <c r="K194" s="9">
        <f>IF(L194="","",IF(AND(L194="OK",F194="Hadir"),G194,0))</f>
        <v/>
      </c>
      <c r="L194" s="9">
        <f>IF(AND(A194="",B194="",C194="",D194="",E194="",F194="",G194="",H194="",I194="",J194=""),"",IF(OR(A194="",C194="",COUNTIF(MajlisTetamu,B194)&lt;&gt;1),"Isi ID / majlis / nama",IF(COUNTIFS(TetamuTable[ID kumpulan],A194,TetamuTable[Majlis],B194)&gt;1,"ID berganda untuk majlis",IF(NOT(ISNUMBER(E194)),"Semak kapasiti",IF(OR(E194&lt;1,MOD(E194,1)&lt;&gt;0),"Semak kapasiti",IF(AND(F194&lt;&gt;"Belum menjawab",F194&lt;&gt;"Hadir",F194&lt;&gt;"Tidak hadir"),"Isi jawapan",IF(F194="Hadir",IF(NOT(ISNUMBER(G194)),"Semak jumlah hadir",IF(OR(G194&lt;1,G194&gt;E194,MOD(G194,1)&lt;&gt;0),"Semak jumlah hadir","OK")),IF(AND(G194&lt;&gt;"",G194&lt;&gt;0),"Jumlah perlu kosong / 0","OK")))))))</f>
        <v/>
      </c>
    </row>
    <row r="195" spans="11:12" ht="30" customHeight="1">
      <c r="K195" s="9">
        <f>IF(L195="","",IF(AND(L195="OK",F195="Hadir"),G195,0))</f>
        <v/>
      </c>
      <c r="L195" s="9">
        <f>IF(AND(A195="",B195="",C195="",D195="",E195="",F195="",G195="",H195="",I195="",J195=""),"",IF(OR(A195="",C195="",COUNTIF(MajlisTetamu,B195)&lt;&gt;1),"Isi ID / majlis / nama",IF(COUNTIFS(TetamuTable[ID kumpulan],A195,TetamuTable[Majlis],B195)&gt;1,"ID berganda untuk majlis",IF(NOT(ISNUMBER(E195)),"Semak kapasiti",IF(OR(E195&lt;1,MOD(E195,1)&lt;&gt;0),"Semak kapasiti",IF(AND(F195&lt;&gt;"Belum menjawab",F195&lt;&gt;"Hadir",F195&lt;&gt;"Tidak hadir"),"Isi jawapan",IF(F195="Hadir",IF(NOT(ISNUMBER(G195)),"Semak jumlah hadir",IF(OR(G195&lt;1,G195&gt;E195,MOD(G195,1)&lt;&gt;0),"Semak jumlah hadir","OK")),IF(AND(G195&lt;&gt;"",G195&lt;&gt;0),"Jumlah perlu kosong / 0","OK")))))))</f>
        <v/>
      </c>
    </row>
    <row r="196" spans="11:12" ht="30" customHeight="1">
      <c r="K196" s="9">
        <f>IF(L196="","",IF(AND(L196="OK",F196="Hadir"),G196,0))</f>
        <v/>
      </c>
      <c r="L196" s="9">
        <f>IF(AND(A196="",B196="",C196="",D196="",E196="",F196="",G196="",H196="",I196="",J196=""),"",IF(OR(A196="",C196="",COUNTIF(MajlisTetamu,B196)&lt;&gt;1),"Isi ID / majlis / nama",IF(COUNTIFS(TetamuTable[ID kumpulan],A196,TetamuTable[Majlis],B196)&gt;1,"ID berganda untuk majlis",IF(NOT(ISNUMBER(E196)),"Semak kapasiti",IF(OR(E196&lt;1,MOD(E196,1)&lt;&gt;0),"Semak kapasiti",IF(AND(F196&lt;&gt;"Belum menjawab",F196&lt;&gt;"Hadir",F196&lt;&gt;"Tidak hadir"),"Isi jawapan",IF(F196="Hadir",IF(NOT(ISNUMBER(G196)),"Semak jumlah hadir",IF(OR(G196&lt;1,G196&gt;E196,MOD(G196,1)&lt;&gt;0),"Semak jumlah hadir","OK")),IF(AND(G196&lt;&gt;"",G196&lt;&gt;0),"Jumlah perlu kosong / 0","OK")))))))</f>
        <v/>
      </c>
    </row>
    <row r="197" spans="11:12" ht="30" customHeight="1">
      <c r="K197" s="9">
        <f>IF(L197="","",IF(AND(L197="OK",F197="Hadir"),G197,0))</f>
        <v/>
      </c>
      <c r="L197" s="9">
        <f>IF(AND(A197="",B197="",C197="",D197="",E197="",F197="",G197="",H197="",I197="",J197=""),"",IF(OR(A197="",C197="",COUNTIF(MajlisTetamu,B197)&lt;&gt;1),"Isi ID / majlis / nama",IF(COUNTIFS(TetamuTable[ID kumpulan],A197,TetamuTable[Majlis],B197)&gt;1,"ID berganda untuk majlis",IF(NOT(ISNUMBER(E197)),"Semak kapasiti",IF(OR(E197&lt;1,MOD(E197,1)&lt;&gt;0),"Semak kapasiti",IF(AND(F197&lt;&gt;"Belum menjawab",F197&lt;&gt;"Hadir",F197&lt;&gt;"Tidak hadir"),"Isi jawapan",IF(F197="Hadir",IF(NOT(ISNUMBER(G197)),"Semak jumlah hadir",IF(OR(G197&lt;1,G197&gt;E197,MOD(G197,1)&lt;&gt;0),"Semak jumlah hadir","OK")),IF(AND(G197&lt;&gt;"",G197&lt;&gt;0),"Jumlah perlu kosong / 0","OK")))))))</f>
        <v/>
      </c>
    </row>
    <row r="198" spans="11:12" ht="30" customHeight="1">
      <c r="K198" s="9">
        <f>IF(L198="","",IF(AND(L198="OK",F198="Hadir"),G198,0))</f>
        <v/>
      </c>
      <c r="L198" s="9">
        <f>IF(AND(A198="",B198="",C198="",D198="",E198="",F198="",G198="",H198="",I198="",J198=""),"",IF(OR(A198="",C198="",COUNTIF(MajlisTetamu,B198)&lt;&gt;1),"Isi ID / majlis / nama",IF(COUNTIFS(TetamuTable[ID kumpulan],A198,TetamuTable[Majlis],B198)&gt;1,"ID berganda untuk majlis",IF(NOT(ISNUMBER(E198)),"Semak kapasiti",IF(OR(E198&lt;1,MOD(E198,1)&lt;&gt;0),"Semak kapasiti",IF(AND(F198&lt;&gt;"Belum menjawab",F198&lt;&gt;"Hadir",F198&lt;&gt;"Tidak hadir"),"Isi jawapan",IF(F198="Hadir",IF(NOT(ISNUMBER(G198)),"Semak jumlah hadir",IF(OR(G198&lt;1,G198&gt;E198,MOD(G198,1)&lt;&gt;0),"Semak jumlah hadir","OK")),IF(AND(G198&lt;&gt;"",G198&lt;&gt;0),"Jumlah perlu kosong / 0","OK")))))))</f>
        <v/>
      </c>
    </row>
    <row r="199" spans="11:12" ht="30" customHeight="1">
      <c r="K199" s="9">
        <f>IF(L199="","",IF(AND(L199="OK",F199="Hadir"),G199,0))</f>
        <v/>
      </c>
      <c r="L199" s="9">
        <f>IF(AND(A199="",B199="",C199="",D199="",E199="",F199="",G199="",H199="",I199="",J199=""),"",IF(OR(A199="",C199="",COUNTIF(MajlisTetamu,B199)&lt;&gt;1),"Isi ID / majlis / nama",IF(COUNTIFS(TetamuTable[ID kumpulan],A199,TetamuTable[Majlis],B199)&gt;1,"ID berganda untuk majlis",IF(NOT(ISNUMBER(E199)),"Semak kapasiti",IF(OR(E199&lt;1,MOD(E199,1)&lt;&gt;0),"Semak kapasiti",IF(AND(F199&lt;&gt;"Belum menjawab",F199&lt;&gt;"Hadir",F199&lt;&gt;"Tidak hadir"),"Isi jawapan",IF(F199="Hadir",IF(NOT(ISNUMBER(G199)),"Semak jumlah hadir",IF(OR(G199&lt;1,G199&gt;E199,MOD(G199,1)&lt;&gt;0),"Semak jumlah hadir","OK")),IF(AND(G199&lt;&gt;"",G199&lt;&gt;0),"Jumlah perlu kosong / 0","OK")))))))</f>
        <v/>
      </c>
    </row>
    <row r="200" spans="11:12" ht="30" customHeight="1">
      <c r="K200" s="9">
        <f>IF(L200="","",IF(AND(L200="OK",F200="Hadir"),G200,0))</f>
        <v/>
      </c>
      <c r="L200" s="9">
        <f>IF(AND(A200="",B200="",C200="",D200="",E200="",F200="",G200="",H200="",I200="",J200=""),"",IF(OR(A200="",C200="",COUNTIF(MajlisTetamu,B200)&lt;&gt;1),"Isi ID / majlis / nama",IF(COUNTIFS(TetamuTable[ID kumpulan],A200,TetamuTable[Majlis],B200)&gt;1,"ID berganda untuk majlis",IF(NOT(ISNUMBER(E200)),"Semak kapasiti",IF(OR(E200&lt;1,MOD(E200,1)&lt;&gt;0),"Semak kapasiti",IF(AND(F200&lt;&gt;"Belum menjawab",F200&lt;&gt;"Hadir",F200&lt;&gt;"Tidak hadir"),"Isi jawapan",IF(F200="Hadir",IF(NOT(ISNUMBER(G200)),"Semak jumlah hadir",IF(OR(G200&lt;1,G200&gt;E200,MOD(G200,1)&lt;&gt;0),"Semak jumlah hadir","OK")),IF(AND(G200&lt;&gt;"",G200&lt;&gt;0),"Jumlah perlu kosong / 0","OK")))))))</f>
        <v/>
      </c>
    </row>
    <row r="201" spans="11:12" ht="30" customHeight="1">
      <c r="K201" s="9">
        <f>IF(L201="","",IF(AND(L201="OK",F201="Hadir"),G201,0))</f>
        <v/>
      </c>
      <c r="L201" s="9">
        <f>IF(AND(A201="",B201="",C201="",D201="",E201="",F201="",G201="",H201="",I201="",J201=""),"",IF(OR(A201="",C201="",COUNTIF(MajlisTetamu,B201)&lt;&gt;1),"Isi ID / majlis / nama",IF(COUNTIFS(TetamuTable[ID kumpulan],A201,TetamuTable[Majlis],B201)&gt;1,"ID berganda untuk majlis",IF(NOT(ISNUMBER(E201)),"Semak kapasiti",IF(OR(E201&lt;1,MOD(E201,1)&lt;&gt;0),"Semak kapasiti",IF(AND(F201&lt;&gt;"Belum menjawab",F201&lt;&gt;"Hadir",F201&lt;&gt;"Tidak hadir"),"Isi jawapan",IF(F201="Hadir",IF(NOT(ISNUMBER(G201)),"Semak jumlah hadir",IF(OR(G201&lt;1,G201&gt;E201,MOD(G201,1)&lt;&gt;0),"Semak jumlah hadir","OK")),IF(AND(G201&lt;&gt;"",G201&lt;&gt;0),"Jumlah perlu kosong / 0","OK")))))))</f>
        <v/>
      </c>
    </row>
    <row r="202" spans="11:12" ht="30" customHeight="1">
      <c r="K202" s="9">
        <f>IF(L202="","",IF(AND(L202="OK",F202="Hadir"),G202,0))</f>
        <v/>
      </c>
      <c r="L202" s="9">
        <f>IF(AND(A202="",B202="",C202="",D202="",E202="",F202="",G202="",H202="",I202="",J202=""),"",IF(OR(A202="",C202="",COUNTIF(MajlisTetamu,B202)&lt;&gt;1),"Isi ID / majlis / nama",IF(COUNTIFS(TetamuTable[ID kumpulan],A202,TetamuTable[Majlis],B202)&gt;1,"ID berganda untuk majlis",IF(NOT(ISNUMBER(E202)),"Semak kapasiti",IF(OR(E202&lt;1,MOD(E202,1)&lt;&gt;0),"Semak kapasiti",IF(AND(F202&lt;&gt;"Belum menjawab",F202&lt;&gt;"Hadir",F202&lt;&gt;"Tidak hadir"),"Isi jawapan",IF(F202="Hadir",IF(NOT(ISNUMBER(G202)),"Semak jumlah hadir",IF(OR(G202&lt;1,G202&gt;E202,MOD(G202,1)&lt;&gt;0),"Semak jumlah hadir","OK")),IF(AND(G202&lt;&gt;"",G202&lt;&gt;0),"Jumlah perlu kosong / 0","OK")))))))</f>
        <v/>
      </c>
    </row>
    <row r="203" spans="11:12" ht="30" customHeight="1">
      <c r="K203" s="9">
        <f>IF(L203="","",IF(AND(L203="OK",F203="Hadir"),G203,0))</f>
        <v/>
      </c>
      <c r="L203" s="9">
        <f>IF(AND(A203="",B203="",C203="",D203="",E203="",F203="",G203="",H203="",I203="",J203=""),"",IF(OR(A203="",C203="",COUNTIF(MajlisTetamu,B203)&lt;&gt;1),"Isi ID / majlis / nama",IF(COUNTIFS(TetamuTable[ID kumpulan],A203,TetamuTable[Majlis],B203)&gt;1,"ID berganda untuk majlis",IF(NOT(ISNUMBER(E203)),"Semak kapasiti",IF(OR(E203&lt;1,MOD(E203,1)&lt;&gt;0),"Semak kapasiti",IF(AND(F203&lt;&gt;"Belum menjawab",F203&lt;&gt;"Hadir",F203&lt;&gt;"Tidak hadir"),"Isi jawapan",IF(F203="Hadir",IF(NOT(ISNUMBER(G203)),"Semak jumlah hadir",IF(OR(G203&lt;1,G203&gt;E203,MOD(G203,1)&lt;&gt;0),"Semak jumlah hadir","OK")),IF(AND(G203&lt;&gt;"",G203&lt;&gt;0),"Jumlah perlu kosong / 0","OK")))))))</f>
        <v/>
      </c>
    </row>
    <row r="204" spans="11:12" ht="30" customHeight="1">
      <c r="K204" s="9">
        <f>IF(L204="","",IF(AND(L204="OK",F204="Hadir"),G204,0))</f>
        <v/>
      </c>
      <c r="L204" s="9">
        <f>IF(AND(A204="",B204="",C204="",D204="",E204="",F204="",G204="",H204="",I204="",J204=""),"",IF(OR(A204="",C204="",COUNTIF(MajlisTetamu,B204)&lt;&gt;1),"Isi ID / majlis / nama",IF(COUNTIFS(TetamuTable[ID kumpulan],A204,TetamuTable[Majlis],B204)&gt;1,"ID berganda untuk majlis",IF(NOT(ISNUMBER(E204)),"Semak kapasiti",IF(OR(E204&lt;1,MOD(E204,1)&lt;&gt;0),"Semak kapasiti",IF(AND(F204&lt;&gt;"Belum menjawab",F204&lt;&gt;"Hadir",F204&lt;&gt;"Tidak hadir"),"Isi jawapan",IF(F204="Hadir",IF(NOT(ISNUMBER(G204)),"Semak jumlah hadir",IF(OR(G204&lt;1,G204&gt;E204,MOD(G204,1)&lt;&gt;0),"Semak jumlah hadir","OK")),IF(AND(G204&lt;&gt;"",G204&lt;&gt;0),"Jumlah perlu kosong / 0","OK")))))))</f>
        <v/>
      </c>
    </row>
    <row r="205" spans="11:12" ht="30" customHeight="1">
      <c r="K205" s="9">
        <f>IF(L205="","",IF(AND(L205="OK",F205="Hadir"),G205,0))</f>
        <v/>
      </c>
      <c r="L205" s="9">
        <f>IF(AND(A205="",B205="",C205="",D205="",E205="",F205="",G205="",H205="",I205="",J205=""),"",IF(OR(A205="",C205="",COUNTIF(MajlisTetamu,B205)&lt;&gt;1),"Isi ID / majlis / nama",IF(COUNTIFS(TetamuTable[ID kumpulan],A205,TetamuTable[Majlis],B205)&gt;1,"ID berganda untuk majlis",IF(NOT(ISNUMBER(E205)),"Semak kapasiti",IF(OR(E205&lt;1,MOD(E205,1)&lt;&gt;0),"Semak kapasiti",IF(AND(F205&lt;&gt;"Belum menjawab",F205&lt;&gt;"Hadir",F205&lt;&gt;"Tidak hadir"),"Isi jawapan",IF(F205="Hadir",IF(NOT(ISNUMBER(G205)),"Semak jumlah hadir",IF(OR(G205&lt;1,G205&gt;E205,MOD(G205,1)&lt;&gt;0),"Semak jumlah hadir","OK")),IF(AND(G205&lt;&gt;"",G205&lt;&gt;0),"Jumlah perlu kosong / 0","OK")))))))</f>
        <v/>
      </c>
    </row>
    <row r="206" spans="11:12" ht="30" customHeight="1">
      <c r="K206" s="9">
        <f>IF(L206="","",IF(AND(L206="OK",F206="Hadir"),G206,0))</f>
        <v/>
      </c>
      <c r="L206" s="9">
        <f>IF(AND(A206="",B206="",C206="",D206="",E206="",F206="",G206="",H206="",I206="",J206=""),"",IF(OR(A206="",C206="",COUNTIF(MajlisTetamu,B206)&lt;&gt;1),"Isi ID / majlis / nama",IF(COUNTIFS(TetamuTable[ID kumpulan],A206,TetamuTable[Majlis],B206)&gt;1,"ID berganda untuk majlis",IF(NOT(ISNUMBER(E206)),"Semak kapasiti",IF(OR(E206&lt;1,MOD(E206,1)&lt;&gt;0),"Semak kapasiti",IF(AND(F206&lt;&gt;"Belum menjawab",F206&lt;&gt;"Hadir",F206&lt;&gt;"Tidak hadir"),"Isi jawapan",IF(F206="Hadir",IF(NOT(ISNUMBER(G206)),"Semak jumlah hadir",IF(OR(G206&lt;1,G206&gt;E206,MOD(G206,1)&lt;&gt;0),"Semak jumlah hadir","OK")),IF(AND(G206&lt;&gt;"",G206&lt;&gt;0),"Jumlah perlu kosong / 0","OK")))))))</f>
        <v/>
      </c>
    </row>
    <row r="207" spans="11:12" ht="30" customHeight="1">
      <c r="K207" s="9">
        <f>IF(L207="","",IF(AND(L207="OK",F207="Hadir"),G207,0))</f>
        <v/>
      </c>
      <c r="L207" s="9">
        <f>IF(AND(A207="",B207="",C207="",D207="",E207="",F207="",G207="",H207="",I207="",J207=""),"",IF(OR(A207="",C207="",COUNTIF(MajlisTetamu,B207)&lt;&gt;1),"Isi ID / majlis / nama",IF(COUNTIFS(TetamuTable[ID kumpulan],A207,TetamuTable[Majlis],B207)&gt;1,"ID berganda untuk majlis",IF(NOT(ISNUMBER(E207)),"Semak kapasiti",IF(OR(E207&lt;1,MOD(E207,1)&lt;&gt;0),"Semak kapasiti",IF(AND(F207&lt;&gt;"Belum menjawab",F207&lt;&gt;"Hadir",F207&lt;&gt;"Tidak hadir"),"Isi jawapan",IF(F207="Hadir",IF(NOT(ISNUMBER(G207)),"Semak jumlah hadir",IF(OR(G207&lt;1,G207&gt;E207,MOD(G207,1)&lt;&gt;0),"Semak jumlah hadir","OK")),IF(AND(G207&lt;&gt;"",G207&lt;&gt;0),"Jumlah perlu kosong / 0","OK")))))))</f>
        <v/>
      </c>
    </row>
    <row r="208" spans="11:12" ht="30" customHeight="1">
      <c r="K208" s="9">
        <f>IF(L208="","",IF(AND(L208="OK",F208="Hadir"),G208,0))</f>
        <v/>
      </c>
      <c r="L208" s="9">
        <f>IF(AND(A208="",B208="",C208="",D208="",E208="",F208="",G208="",H208="",I208="",J208=""),"",IF(OR(A208="",C208="",COUNTIF(MajlisTetamu,B208)&lt;&gt;1),"Isi ID / majlis / nama",IF(COUNTIFS(TetamuTable[ID kumpulan],A208,TetamuTable[Majlis],B208)&gt;1,"ID berganda untuk majlis",IF(NOT(ISNUMBER(E208)),"Semak kapasiti",IF(OR(E208&lt;1,MOD(E208,1)&lt;&gt;0),"Semak kapasiti",IF(AND(F208&lt;&gt;"Belum menjawab",F208&lt;&gt;"Hadir",F208&lt;&gt;"Tidak hadir"),"Isi jawapan",IF(F208="Hadir",IF(NOT(ISNUMBER(G208)),"Semak jumlah hadir",IF(OR(G208&lt;1,G208&gt;E208,MOD(G208,1)&lt;&gt;0),"Semak jumlah hadir","OK")),IF(AND(G208&lt;&gt;"",G208&lt;&gt;0),"Jumlah perlu kosong / 0","OK")))))))</f>
        <v/>
      </c>
    </row>
    <row r="209" spans="11:12" ht="30" customHeight="1">
      <c r="K209" s="9">
        <f>IF(L209="","",IF(AND(L209="OK",F209="Hadir"),G209,0))</f>
        <v/>
      </c>
      <c r="L209" s="9">
        <f>IF(AND(A209="",B209="",C209="",D209="",E209="",F209="",G209="",H209="",I209="",J209=""),"",IF(OR(A209="",C209="",COUNTIF(MajlisTetamu,B209)&lt;&gt;1),"Isi ID / majlis / nama",IF(COUNTIFS(TetamuTable[ID kumpulan],A209,TetamuTable[Majlis],B209)&gt;1,"ID berganda untuk majlis",IF(NOT(ISNUMBER(E209)),"Semak kapasiti",IF(OR(E209&lt;1,MOD(E209,1)&lt;&gt;0),"Semak kapasiti",IF(AND(F209&lt;&gt;"Belum menjawab",F209&lt;&gt;"Hadir",F209&lt;&gt;"Tidak hadir"),"Isi jawapan",IF(F209="Hadir",IF(NOT(ISNUMBER(G209)),"Semak jumlah hadir",IF(OR(G209&lt;1,G209&gt;E209,MOD(G209,1)&lt;&gt;0),"Semak jumlah hadir","OK")),IF(AND(G209&lt;&gt;"",G209&lt;&gt;0),"Jumlah perlu kosong / 0","OK")))))))</f>
        <v/>
      </c>
    </row>
    <row r="210" spans="11:12" ht="30" customHeight="1">
      <c r="K210" s="9">
        <f>IF(L210="","",IF(AND(L210="OK",F210="Hadir"),G210,0))</f>
        <v/>
      </c>
      <c r="L210" s="9">
        <f>IF(AND(A210="",B210="",C210="",D210="",E210="",F210="",G210="",H210="",I210="",J210=""),"",IF(OR(A210="",C210="",COUNTIF(MajlisTetamu,B210)&lt;&gt;1),"Isi ID / majlis / nama",IF(COUNTIFS(TetamuTable[ID kumpulan],A210,TetamuTable[Majlis],B210)&gt;1,"ID berganda untuk majlis",IF(NOT(ISNUMBER(E210)),"Semak kapasiti",IF(OR(E210&lt;1,MOD(E210,1)&lt;&gt;0),"Semak kapasiti",IF(AND(F210&lt;&gt;"Belum menjawab",F210&lt;&gt;"Hadir",F210&lt;&gt;"Tidak hadir"),"Isi jawapan",IF(F210="Hadir",IF(NOT(ISNUMBER(G210)),"Semak jumlah hadir",IF(OR(G210&lt;1,G210&gt;E210,MOD(G210,1)&lt;&gt;0),"Semak jumlah hadir","OK")),IF(AND(G210&lt;&gt;"",G210&lt;&gt;0),"Jumlah perlu kosong / 0","OK")))))))</f>
        <v/>
      </c>
    </row>
    <row r="211" spans="11:12" ht="30" customHeight="1">
      <c r="K211" s="9">
        <f>IF(L211="","",IF(AND(L211="OK",F211="Hadir"),G211,0))</f>
        <v/>
      </c>
      <c r="L211" s="9">
        <f>IF(AND(A211="",B211="",C211="",D211="",E211="",F211="",G211="",H211="",I211="",J211=""),"",IF(OR(A211="",C211="",COUNTIF(MajlisTetamu,B211)&lt;&gt;1),"Isi ID / majlis / nama",IF(COUNTIFS(TetamuTable[ID kumpulan],A211,TetamuTable[Majlis],B211)&gt;1,"ID berganda untuk majlis",IF(NOT(ISNUMBER(E211)),"Semak kapasiti",IF(OR(E211&lt;1,MOD(E211,1)&lt;&gt;0),"Semak kapasiti",IF(AND(F211&lt;&gt;"Belum menjawab",F211&lt;&gt;"Hadir",F211&lt;&gt;"Tidak hadir"),"Isi jawapan",IF(F211="Hadir",IF(NOT(ISNUMBER(G211)),"Semak jumlah hadir",IF(OR(G211&lt;1,G211&gt;E211,MOD(G211,1)&lt;&gt;0),"Semak jumlah hadir","OK")),IF(AND(G211&lt;&gt;"",G211&lt;&gt;0),"Jumlah perlu kosong / 0","OK")))))))</f>
        <v/>
      </c>
    </row>
    <row r="212" spans="11:12" ht="30" customHeight="1">
      <c r="K212" s="9">
        <f>IF(L212="","",IF(AND(L212="OK",F212="Hadir"),G212,0))</f>
        <v/>
      </c>
      <c r="L212" s="9">
        <f>IF(AND(A212="",B212="",C212="",D212="",E212="",F212="",G212="",H212="",I212="",J212=""),"",IF(OR(A212="",C212="",COUNTIF(MajlisTetamu,B212)&lt;&gt;1),"Isi ID / majlis / nama",IF(COUNTIFS(TetamuTable[ID kumpulan],A212,TetamuTable[Majlis],B212)&gt;1,"ID berganda untuk majlis",IF(NOT(ISNUMBER(E212)),"Semak kapasiti",IF(OR(E212&lt;1,MOD(E212,1)&lt;&gt;0),"Semak kapasiti",IF(AND(F212&lt;&gt;"Belum menjawab",F212&lt;&gt;"Hadir",F212&lt;&gt;"Tidak hadir"),"Isi jawapan",IF(F212="Hadir",IF(NOT(ISNUMBER(G212)),"Semak jumlah hadir",IF(OR(G212&lt;1,G212&gt;E212,MOD(G212,1)&lt;&gt;0),"Semak jumlah hadir","OK")),IF(AND(G212&lt;&gt;"",G212&lt;&gt;0),"Jumlah perlu kosong / 0","OK")))))))</f>
        <v/>
      </c>
    </row>
    <row r="213" spans="11:12" ht="30" customHeight="1">
      <c r="K213" s="9">
        <f>IF(L213="","",IF(AND(L213="OK",F213="Hadir"),G213,0))</f>
        <v/>
      </c>
      <c r="L213" s="9">
        <f>IF(AND(A213="",B213="",C213="",D213="",E213="",F213="",G213="",H213="",I213="",J213=""),"",IF(OR(A213="",C213="",COUNTIF(MajlisTetamu,B213)&lt;&gt;1),"Isi ID / majlis / nama",IF(COUNTIFS(TetamuTable[ID kumpulan],A213,TetamuTable[Majlis],B213)&gt;1,"ID berganda untuk majlis",IF(NOT(ISNUMBER(E213)),"Semak kapasiti",IF(OR(E213&lt;1,MOD(E213,1)&lt;&gt;0),"Semak kapasiti",IF(AND(F213&lt;&gt;"Belum menjawab",F213&lt;&gt;"Hadir",F213&lt;&gt;"Tidak hadir"),"Isi jawapan",IF(F213="Hadir",IF(NOT(ISNUMBER(G213)),"Semak jumlah hadir",IF(OR(G213&lt;1,G213&gt;E213,MOD(G213,1)&lt;&gt;0),"Semak jumlah hadir","OK")),IF(AND(G213&lt;&gt;"",G213&lt;&gt;0),"Jumlah perlu kosong / 0","OK")))))))</f>
        <v/>
      </c>
    </row>
    <row r="214" spans="11:12" ht="30" customHeight="1">
      <c r="K214" s="9">
        <f>IF(L214="","",IF(AND(L214="OK",F214="Hadir"),G214,0))</f>
        <v/>
      </c>
      <c r="L214" s="9">
        <f>IF(AND(A214="",B214="",C214="",D214="",E214="",F214="",G214="",H214="",I214="",J214=""),"",IF(OR(A214="",C214="",COUNTIF(MajlisTetamu,B214)&lt;&gt;1),"Isi ID / majlis / nama",IF(COUNTIFS(TetamuTable[ID kumpulan],A214,TetamuTable[Majlis],B214)&gt;1,"ID berganda untuk majlis",IF(NOT(ISNUMBER(E214)),"Semak kapasiti",IF(OR(E214&lt;1,MOD(E214,1)&lt;&gt;0),"Semak kapasiti",IF(AND(F214&lt;&gt;"Belum menjawab",F214&lt;&gt;"Hadir",F214&lt;&gt;"Tidak hadir"),"Isi jawapan",IF(F214="Hadir",IF(NOT(ISNUMBER(G214)),"Semak jumlah hadir",IF(OR(G214&lt;1,G214&gt;E214,MOD(G214,1)&lt;&gt;0),"Semak jumlah hadir","OK")),IF(AND(G214&lt;&gt;"",G214&lt;&gt;0),"Jumlah perlu kosong / 0","OK")))))))</f>
        <v/>
      </c>
    </row>
    <row r="215" spans="11:12" ht="30" customHeight="1">
      <c r="K215" s="9">
        <f>IF(L215="","",IF(AND(L215="OK",F215="Hadir"),G215,0))</f>
        <v/>
      </c>
      <c r="L215" s="9">
        <f>IF(AND(A215="",B215="",C215="",D215="",E215="",F215="",G215="",H215="",I215="",J215=""),"",IF(OR(A215="",C215="",COUNTIF(MajlisTetamu,B215)&lt;&gt;1),"Isi ID / majlis / nama",IF(COUNTIFS(TetamuTable[ID kumpulan],A215,TetamuTable[Majlis],B215)&gt;1,"ID berganda untuk majlis",IF(NOT(ISNUMBER(E215)),"Semak kapasiti",IF(OR(E215&lt;1,MOD(E215,1)&lt;&gt;0),"Semak kapasiti",IF(AND(F215&lt;&gt;"Belum menjawab",F215&lt;&gt;"Hadir",F215&lt;&gt;"Tidak hadir"),"Isi jawapan",IF(F215="Hadir",IF(NOT(ISNUMBER(G215)),"Semak jumlah hadir",IF(OR(G215&lt;1,G215&gt;E215,MOD(G215,1)&lt;&gt;0),"Semak jumlah hadir","OK")),IF(AND(G215&lt;&gt;"",G215&lt;&gt;0),"Jumlah perlu kosong / 0","OK")))))))</f>
        <v/>
      </c>
    </row>
    <row r="216" spans="11:12" ht="30" customHeight="1">
      <c r="K216" s="9">
        <f>IF(L216="","",IF(AND(L216="OK",F216="Hadir"),G216,0))</f>
        <v/>
      </c>
      <c r="L216" s="9">
        <f>IF(AND(A216="",B216="",C216="",D216="",E216="",F216="",G216="",H216="",I216="",J216=""),"",IF(OR(A216="",C216="",COUNTIF(MajlisTetamu,B216)&lt;&gt;1),"Isi ID / majlis / nama",IF(COUNTIFS(TetamuTable[ID kumpulan],A216,TetamuTable[Majlis],B216)&gt;1,"ID berganda untuk majlis",IF(NOT(ISNUMBER(E216)),"Semak kapasiti",IF(OR(E216&lt;1,MOD(E216,1)&lt;&gt;0),"Semak kapasiti",IF(AND(F216&lt;&gt;"Belum menjawab",F216&lt;&gt;"Hadir",F216&lt;&gt;"Tidak hadir"),"Isi jawapan",IF(F216="Hadir",IF(NOT(ISNUMBER(G216)),"Semak jumlah hadir",IF(OR(G216&lt;1,G216&gt;E216,MOD(G216,1)&lt;&gt;0),"Semak jumlah hadir","OK")),IF(AND(G216&lt;&gt;"",G216&lt;&gt;0),"Jumlah perlu kosong / 0","OK")))))))</f>
        <v/>
      </c>
    </row>
    <row r="217" spans="11:12" ht="30" customHeight="1">
      <c r="K217" s="9">
        <f>IF(L217="","",IF(AND(L217="OK",F217="Hadir"),G217,0))</f>
        <v/>
      </c>
      <c r="L217" s="9">
        <f>IF(AND(A217="",B217="",C217="",D217="",E217="",F217="",G217="",H217="",I217="",J217=""),"",IF(OR(A217="",C217="",COUNTIF(MajlisTetamu,B217)&lt;&gt;1),"Isi ID / majlis / nama",IF(COUNTIFS(TetamuTable[ID kumpulan],A217,TetamuTable[Majlis],B217)&gt;1,"ID berganda untuk majlis",IF(NOT(ISNUMBER(E217)),"Semak kapasiti",IF(OR(E217&lt;1,MOD(E217,1)&lt;&gt;0),"Semak kapasiti",IF(AND(F217&lt;&gt;"Belum menjawab",F217&lt;&gt;"Hadir",F217&lt;&gt;"Tidak hadir"),"Isi jawapan",IF(F217="Hadir",IF(NOT(ISNUMBER(G217)),"Semak jumlah hadir",IF(OR(G217&lt;1,G217&gt;E217,MOD(G217,1)&lt;&gt;0),"Semak jumlah hadir","OK")),IF(AND(G217&lt;&gt;"",G217&lt;&gt;0),"Jumlah perlu kosong / 0","OK")))))))</f>
        <v/>
      </c>
    </row>
    <row r="218" spans="11:12" ht="30" customHeight="1">
      <c r="K218" s="9">
        <f>IF(L218="","",IF(AND(L218="OK",F218="Hadir"),G218,0))</f>
        <v/>
      </c>
      <c r="L218" s="9">
        <f>IF(AND(A218="",B218="",C218="",D218="",E218="",F218="",G218="",H218="",I218="",J218=""),"",IF(OR(A218="",C218="",COUNTIF(MajlisTetamu,B218)&lt;&gt;1),"Isi ID / majlis / nama",IF(COUNTIFS(TetamuTable[ID kumpulan],A218,TetamuTable[Majlis],B218)&gt;1,"ID berganda untuk majlis",IF(NOT(ISNUMBER(E218)),"Semak kapasiti",IF(OR(E218&lt;1,MOD(E218,1)&lt;&gt;0),"Semak kapasiti",IF(AND(F218&lt;&gt;"Belum menjawab",F218&lt;&gt;"Hadir",F218&lt;&gt;"Tidak hadir"),"Isi jawapan",IF(F218="Hadir",IF(NOT(ISNUMBER(G218)),"Semak jumlah hadir",IF(OR(G218&lt;1,G218&gt;E218,MOD(G218,1)&lt;&gt;0),"Semak jumlah hadir","OK")),IF(AND(G218&lt;&gt;"",G218&lt;&gt;0),"Jumlah perlu kosong / 0","OK")))))))</f>
        <v/>
      </c>
    </row>
    <row r="219" spans="11:12" ht="30" customHeight="1">
      <c r="K219" s="9">
        <f>IF(L219="","",IF(AND(L219="OK",F219="Hadir"),G219,0))</f>
        <v/>
      </c>
      <c r="L219" s="9">
        <f>IF(AND(A219="",B219="",C219="",D219="",E219="",F219="",G219="",H219="",I219="",J219=""),"",IF(OR(A219="",C219="",COUNTIF(MajlisTetamu,B219)&lt;&gt;1),"Isi ID / majlis / nama",IF(COUNTIFS(TetamuTable[ID kumpulan],A219,TetamuTable[Majlis],B219)&gt;1,"ID berganda untuk majlis",IF(NOT(ISNUMBER(E219)),"Semak kapasiti",IF(OR(E219&lt;1,MOD(E219,1)&lt;&gt;0),"Semak kapasiti",IF(AND(F219&lt;&gt;"Belum menjawab",F219&lt;&gt;"Hadir",F219&lt;&gt;"Tidak hadir"),"Isi jawapan",IF(F219="Hadir",IF(NOT(ISNUMBER(G219)),"Semak jumlah hadir",IF(OR(G219&lt;1,G219&gt;E219,MOD(G219,1)&lt;&gt;0),"Semak jumlah hadir","OK")),IF(AND(G219&lt;&gt;"",G219&lt;&gt;0),"Jumlah perlu kosong / 0","OK")))))))</f>
        <v/>
      </c>
    </row>
    <row r="220" spans="11:12" ht="30" customHeight="1">
      <c r="K220" s="9">
        <f>IF(L220="","",IF(AND(L220="OK",F220="Hadir"),G220,0))</f>
        <v/>
      </c>
      <c r="L220" s="9">
        <f>IF(AND(A220="",B220="",C220="",D220="",E220="",F220="",G220="",H220="",I220="",J220=""),"",IF(OR(A220="",C220="",COUNTIF(MajlisTetamu,B220)&lt;&gt;1),"Isi ID / majlis / nama",IF(COUNTIFS(TetamuTable[ID kumpulan],A220,TetamuTable[Majlis],B220)&gt;1,"ID berganda untuk majlis",IF(NOT(ISNUMBER(E220)),"Semak kapasiti",IF(OR(E220&lt;1,MOD(E220,1)&lt;&gt;0),"Semak kapasiti",IF(AND(F220&lt;&gt;"Belum menjawab",F220&lt;&gt;"Hadir",F220&lt;&gt;"Tidak hadir"),"Isi jawapan",IF(F220="Hadir",IF(NOT(ISNUMBER(G220)),"Semak jumlah hadir",IF(OR(G220&lt;1,G220&gt;E220,MOD(G220,1)&lt;&gt;0),"Semak jumlah hadir","OK")),IF(AND(G220&lt;&gt;"",G220&lt;&gt;0),"Jumlah perlu kosong / 0","OK")))))))</f>
        <v/>
      </c>
    </row>
    <row r="221" spans="11:12" ht="30" customHeight="1">
      <c r="K221" s="9">
        <f>IF(L221="","",IF(AND(L221="OK",F221="Hadir"),G221,0))</f>
        <v/>
      </c>
      <c r="L221" s="9">
        <f>IF(AND(A221="",B221="",C221="",D221="",E221="",F221="",G221="",H221="",I221="",J221=""),"",IF(OR(A221="",C221="",COUNTIF(MajlisTetamu,B221)&lt;&gt;1),"Isi ID / majlis / nama",IF(COUNTIFS(TetamuTable[ID kumpulan],A221,TetamuTable[Majlis],B221)&gt;1,"ID berganda untuk majlis",IF(NOT(ISNUMBER(E221)),"Semak kapasiti",IF(OR(E221&lt;1,MOD(E221,1)&lt;&gt;0),"Semak kapasiti",IF(AND(F221&lt;&gt;"Belum menjawab",F221&lt;&gt;"Hadir",F221&lt;&gt;"Tidak hadir"),"Isi jawapan",IF(F221="Hadir",IF(NOT(ISNUMBER(G221)),"Semak jumlah hadir",IF(OR(G221&lt;1,G221&gt;E221,MOD(G221,1)&lt;&gt;0),"Semak jumlah hadir","OK")),IF(AND(G221&lt;&gt;"",G221&lt;&gt;0),"Jumlah perlu kosong / 0","OK")))))))</f>
        <v/>
      </c>
    </row>
    <row r="222" spans="11:12" ht="30" customHeight="1">
      <c r="K222" s="9">
        <f>IF(L222="","",IF(AND(L222="OK",F222="Hadir"),G222,0))</f>
        <v/>
      </c>
      <c r="L222" s="9">
        <f>IF(AND(A222="",B222="",C222="",D222="",E222="",F222="",G222="",H222="",I222="",J222=""),"",IF(OR(A222="",C222="",COUNTIF(MajlisTetamu,B222)&lt;&gt;1),"Isi ID / majlis / nama",IF(COUNTIFS(TetamuTable[ID kumpulan],A222,TetamuTable[Majlis],B222)&gt;1,"ID berganda untuk majlis",IF(NOT(ISNUMBER(E222)),"Semak kapasiti",IF(OR(E222&lt;1,MOD(E222,1)&lt;&gt;0),"Semak kapasiti",IF(AND(F222&lt;&gt;"Belum menjawab",F222&lt;&gt;"Hadir",F222&lt;&gt;"Tidak hadir"),"Isi jawapan",IF(F222="Hadir",IF(NOT(ISNUMBER(G222)),"Semak jumlah hadir",IF(OR(G222&lt;1,G222&gt;E222,MOD(G222,1)&lt;&gt;0),"Semak jumlah hadir","OK")),IF(AND(G222&lt;&gt;"",G222&lt;&gt;0),"Jumlah perlu kosong / 0","OK")))))))</f>
        <v/>
      </c>
    </row>
    <row r="223" spans="11:12" ht="30" customHeight="1">
      <c r="K223" s="9">
        <f>IF(L223="","",IF(AND(L223="OK",F223="Hadir"),G223,0))</f>
        <v/>
      </c>
      <c r="L223" s="9">
        <f>IF(AND(A223="",B223="",C223="",D223="",E223="",F223="",G223="",H223="",I223="",J223=""),"",IF(OR(A223="",C223="",COUNTIF(MajlisTetamu,B223)&lt;&gt;1),"Isi ID / majlis / nama",IF(COUNTIFS(TetamuTable[ID kumpulan],A223,TetamuTable[Majlis],B223)&gt;1,"ID berganda untuk majlis",IF(NOT(ISNUMBER(E223)),"Semak kapasiti",IF(OR(E223&lt;1,MOD(E223,1)&lt;&gt;0),"Semak kapasiti",IF(AND(F223&lt;&gt;"Belum menjawab",F223&lt;&gt;"Hadir",F223&lt;&gt;"Tidak hadir"),"Isi jawapan",IF(F223="Hadir",IF(NOT(ISNUMBER(G223)),"Semak jumlah hadir",IF(OR(G223&lt;1,G223&gt;E223,MOD(G223,1)&lt;&gt;0),"Semak jumlah hadir","OK")),IF(AND(G223&lt;&gt;"",G223&lt;&gt;0),"Jumlah perlu kosong / 0","OK")))))))</f>
        <v/>
      </c>
    </row>
    <row r="224" spans="11:12" ht="30" customHeight="1">
      <c r="K224" s="9">
        <f>IF(L224="","",IF(AND(L224="OK",F224="Hadir"),G224,0))</f>
        <v/>
      </c>
      <c r="L224" s="9">
        <f>IF(AND(A224="",B224="",C224="",D224="",E224="",F224="",G224="",H224="",I224="",J224=""),"",IF(OR(A224="",C224="",COUNTIF(MajlisTetamu,B224)&lt;&gt;1),"Isi ID / majlis / nama",IF(COUNTIFS(TetamuTable[ID kumpulan],A224,TetamuTable[Majlis],B224)&gt;1,"ID berganda untuk majlis",IF(NOT(ISNUMBER(E224)),"Semak kapasiti",IF(OR(E224&lt;1,MOD(E224,1)&lt;&gt;0),"Semak kapasiti",IF(AND(F224&lt;&gt;"Belum menjawab",F224&lt;&gt;"Hadir",F224&lt;&gt;"Tidak hadir"),"Isi jawapan",IF(F224="Hadir",IF(NOT(ISNUMBER(G224)),"Semak jumlah hadir",IF(OR(G224&lt;1,G224&gt;E224,MOD(G224,1)&lt;&gt;0),"Semak jumlah hadir","OK")),IF(AND(G224&lt;&gt;"",G224&lt;&gt;0),"Jumlah perlu kosong / 0","OK")))))))</f>
        <v/>
      </c>
    </row>
    <row r="225" spans="11:12" ht="30" customHeight="1">
      <c r="K225" s="9">
        <f>IF(L225="","",IF(AND(L225="OK",F225="Hadir"),G225,0))</f>
        <v/>
      </c>
      <c r="L225" s="9">
        <f>IF(AND(A225="",B225="",C225="",D225="",E225="",F225="",G225="",H225="",I225="",J225=""),"",IF(OR(A225="",C225="",COUNTIF(MajlisTetamu,B225)&lt;&gt;1),"Isi ID / majlis / nama",IF(COUNTIFS(TetamuTable[ID kumpulan],A225,TetamuTable[Majlis],B225)&gt;1,"ID berganda untuk majlis",IF(NOT(ISNUMBER(E225)),"Semak kapasiti",IF(OR(E225&lt;1,MOD(E225,1)&lt;&gt;0),"Semak kapasiti",IF(AND(F225&lt;&gt;"Belum menjawab",F225&lt;&gt;"Hadir",F225&lt;&gt;"Tidak hadir"),"Isi jawapan",IF(F225="Hadir",IF(NOT(ISNUMBER(G225)),"Semak jumlah hadir",IF(OR(G225&lt;1,G225&gt;E225,MOD(G225,1)&lt;&gt;0),"Semak jumlah hadir","OK")),IF(AND(G225&lt;&gt;"",G225&lt;&gt;0),"Jumlah perlu kosong / 0","OK")))))))</f>
        <v/>
      </c>
    </row>
    <row r="226" spans="11:12" ht="30" customHeight="1">
      <c r="K226" s="9">
        <f>IF(L226="","",IF(AND(L226="OK",F226="Hadir"),G226,0))</f>
        <v/>
      </c>
      <c r="L226" s="9">
        <f>IF(AND(A226="",B226="",C226="",D226="",E226="",F226="",G226="",H226="",I226="",J226=""),"",IF(OR(A226="",C226="",COUNTIF(MajlisTetamu,B226)&lt;&gt;1),"Isi ID / majlis / nama",IF(COUNTIFS(TetamuTable[ID kumpulan],A226,TetamuTable[Majlis],B226)&gt;1,"ID berganda untuk majlis",IF(NOT(ISNUMBER(E226)),"Semak kapasiti",IF(OR(E226&lt;1,MOD(E226,1)&lt;&gt;0),"Semak kapasiti",IF(AND(F226&lt;&gt;"Belum menjawab",F226&lt;&gt;"Hadir",F226&lt;&gt;"Tidak hadir"),"Isi jawapan",IF(F226="Hadir",IF(NOT(ISNUMBER(G226)),"Semak jumlah hadir",IF(OR(G226&lt;1,G226&gt;E226,MOD(G226,1)&lt;&gt;0),"Semak jumlah hadir","OK")),IF(AND(G226&lt;&gt;"",G226&lt;&gt;0),"Jumlah perlu kosong / 0","OK")))))))</f>
        <v/>
      </c>
    </row>
    <row r="227" spans="11:12" ht="30" customHeight="1">
      <c r="K227" s="9">
        <f>IF(L227="","",IF(AND(L227="OK",F227="Hadir"),G227,0))</f>
        <v/>
      </c>
      <c r="L227" s="9">
        <f>IF(AND(A227="",B227="",C227="",D227="",E227="",F227="",G227="",H227="",I227="",J227=""),"",IF(OR(A227="",C227="",COUNTIF(MajlisTetamu,B227)&lt;&gt;1),"Isi ID / majlis / nama",IF(COUNTIFS(TetamuTable[ID kumpulan],A227,TetamuTable[Majlis],B227)&gt;1,"ID berganda untuk majlis",IF(NOT(ISNUMBER(E227)),"Semak kapasiti",IF(OR(E227&lt;1,MOD(E227,1)&lt;&gt;0),"Semak kapasiti",IF(AND(F227&lt;&gt;"Belum menjawab",F227&lt;&gt;"Hadir",F227&lt;&gt;"Tidak hadir"),"Isi jawapan",IF(F227="Hadir",IF(NOT(ISNUMBER(G227)),"Semak jumlah hadir",IF(OR(G227&lt;1,G227&gt;E227,MOD(G227,1)&lt;&gt;0),"Semak jumlah hadir","OK")),IF(AND(G227&lt;&gt;"",G227&lt;&gt;0),"Jumlah perlu kosong / 0","OK")))))))</f>
        <v/>
      </c>
    </row>
    <row r="228" spans="11:12" ht="30" customHeight="1">
      <c r="K228" s="9">
        <f>IF(L228="","",IF(AND(L228="OK",F228="Hadir"),G228,0))</f>
        <v/>
      </c>
      <c r="L228" s="9">
        <f>IF(AND(A228="",B228="",C228="",D228="",E228="",F228="",G228="",H228="",I228="",J228=""),"",IF(OR(A228="",C228="",COUNTIF(MajlisTetamu,B228)&lt;&gt;1),"Isi ID / majlis / nama",IF(COUNTIFS(TetamuTable[ID kumpulan],A228,TetamuTable[Majlis],B228)&gt;1,"ID berganda untuk majlis",IF(NOT(ISNUMBER(E228)),"Semak kapasiti",IF(OR(E228&lt;1,MOD(E228,1)&lt;&gt;0),"Semak kapasiti",IF(AND(F228&lt;&gt;"Belum menjawab",F228&lt;&gt;"Hadir",F228&lt;&gt;"Tidak hadir"),"Isi jawapan",IF(F228="Hadir",IF(NOT(ISNUMBER(G228)),"Semak jumlah hadir",IF(OR(G228&lt;1,G228&gt;E228,MOD(G228,1)&lt;&gt;0),"Semak jumlah hadir","OK")),IF(AND(G228&lt;&gt;"",G228&lt;&gt;0),"Jumlah perlu kosong / 0","OK")))))))</f>
        <v/>
      </c>
    </row>
    <row r="229" spans="11:12" ht="30" customHeight="1">
      <c r="K229" s="9">
        <f>IF(L229="","",IF(AND(L229="OK",F229="Hadir"),G229,0))</f>
        <v/>
      </c>
      <c r="L229" s="9">
        <f>IF(AND(A229="",B229="",C229="",D229="",E229="",F229="",G229="",H229="",I229="",J229=""),"",IF(OR(A229="",C229="",COUNTIF(MajlisTetamu,B229)&lt;&gt;1),"Isi ID / majlis / nama",IF(COUNTIFS(TetamuTable[ID kumpulan],A229,TetamuTable[Majlis],B229)&gt;1,"ID berganda untuk majlis",IF(NOT(ISNUMBER(E229)),"Semak kapasiti",IF(OR(E229&lt;1,MOD(E229,1)&lt;&gt;0),"Semak kapasiti",IF(AND(F229&lt;&gt;"Belum menjawab",F229&lt;&gt;"Hadir",F229&lt;&gt;"Tidak hadir"),"Isi jawapan",IF(F229="Hadir",IF(NOT(ISNUMBER(G229)),"Semak jumlah hadir",IF(OR(G229&lt;1,G229&gt;E229,MOD(G229,1)&lt;&gt;0),"Semak jumlah hadir","OK")),IF(AND(G229&lt;&gt;"",G229&lt;&gt;0),"Jumlah perlu kosong / 0","OK")))))))</f>
        <v/>
      </c>
    </row>
    <row r="230" spans="11:12" ht="30" customHeight="1">
      <c r="K230" s="9">
        <f>IF(L230="","",IF(AND(L230="OK",F230="Hadir"),G230,0))</f>
        <v/>
      </c>
      <c r="L230" s="9">
        <f>IF(AND(A230="",B230="",C230="",D230="",E230="",F230="",G230="",H230="",I230="",J230=""),"",IF(OR(A230="",C230="",COUNTIF(MajlisTetamu,B230)&lt;&gt;1),"Isi ID / majlis / nama",IF(COUNTIFS(TetamuTable[ID kumpulan],A230,TetamuTable[Majlis],B230)&gt;1,"ID berganda untuk majlis",IF(NOT(ISNUMBER(E230)),"Semak kapasiti",IF(OR(E230&lt;1,MOD(E230,1)&lt;&gt;0),"Semak kapasiti",IF(AND(F230&lt;&gt;"Belum menjawab",F230&lt;&gt;"Hadir",F230&lt;&gt;"Tidak hadir"),"Isi jawapan",IF(F230="Hadir",IF(NOT(ISNUMBER(G230)),"Semak jumlah hadir",IF(OR(G230&lt;1,G230&gt;E230,MOD(G230,1)&lt;&gt;0),"Semak jumlah hadir","OK")),IF(AND(G230&lt;&gt;"",G230&lt;&gt;0),"Jumlah perlu kosong / 0","OK")))))))</f>
        <v/>
      </c>
    </row>
    <row r="231" spans="11:12" ht="30" customHeight="1">
      <c r="K231" s="9">
        <f>IF(L231="","",IF(AND(L231="OK",F231="Hadir"),G231,0))</f>
        <v/>
      </c>
      <c r="L231" s="9">
        <f>IF(AND(A231="",B231="",C231="",D231="",E231="",F231="",G231="",H231="",I231="",J231=""),"",IF(OR(A231="",C231="",COUNTIF(MajlisTetamu,B231)&lt;&gt;1),"Isi ID / majlis / nama",IF(COUNTIFS(TetamuTable[ID kumpulan],A231,TetamuTable[Majlis],B231)&gt;1,"ID berganda untuk majlis",IF(NOT(ISNUMBER(E231)),"Semak kapasiti",IF(OR(E231&lt;1,MOD(E231,1)&lt;&gt;0),"Semak kapasiti",IF(AND(F231&lt;&gt;"Belum menjawab",F231&lt;&gt;"Hadir",F231&lt;&gt;"Tidak hadir"),"Isi jawapan",IF(F231="Hadir",IF(NOT(ISNUMBER(G231)),"Semak jumlah hadir",IF(OR(G231&lt;1,G231&gt;E231,MOD(G231,1)&lt;&gt;0),"Semak jumlah hadir","OK")),IF(AND(G231&lt;&gt;"",G231&lt;&gt;0),"Jumlah perlu kosong / 0","OK")))))))</f>
        <v/>
      </c>
    </row>
    <row r="232" spans="11:12" ht="30" customHeight="1">
      <c r="K232" s="9">
        <f>IF(L232="","",IF(AND(L232="OK",F232="Hadir"),G232,0))</f>
        <v/>
      </c>
      <c r="L232" s="9">
        <f>IF(AND(A232="",B232="",C232="",D232="",E232="",F232="",G232="",H232="",I232="",J232=""),"",IF(OR(A232="",C232="",COUNTIF(MajlisTetamu,B232)&lt;&gt;1),"Isi ID / majlis / nama",IF(COUNTIFS(TetamuTable[ID kumpulan],A232,TetamuTable[Majlis],B232)&gt;1,"ID berganda untuk majlis",IF(NOT(ISNUMBER(E232)),"Semak kapasiti",IF(OR(E232&lt;1,MOD(E232,1)&lt;&gt;0),"Semak kapasiti",IF(AND(F232&lt;&gt;"Belum menjawab",F232&lt;&gt;"Hadir",F232&lt;&gt;"Tidak hadir"),"Isi jawapan",IF(F232="Hadir",IF(NOT(ISNUMBER(G232)),"Semak jumlah hadir",IF(OR(G232&lt;1,G232&gt;E232,MOD(G232,1)&lt;&gt;0),"Semak jumlah hadir","OK")),IF(AND(G232&lt;&gt;"",G232&lt;&gt;0),"Jumlah perlu kosong / 0","OK")))))))</f>
        <v/>
      </c>
    </row>
    <row r="233" spans="11:12" ht="30" customHeight="1">
      <c r="K233" s="9">
        <f>IF(L233="","",IF(AND(L233="OK",F233="Hadir"),G233,0))</f>
        <v/>
      </c>
      <c r="L233" s="9">
        <f>IF(AND(A233="",B233="",C233="",D233="",E233="",F233="",G233="",H233="",I233="",J233=""),"",IF(OR(A233="",C233="",COUNTIF(MajlisTetamu,B233)&lt;&gt;1),"Isi ID / majlis / nama",IF(COUNTIFS(TetamuTable[ID kumpulan],A233,TetamuTable[Majlis],B233)&gt;1,"ID berganda untuk majlis",IF(NOT(ISNUMBER(E233)),"Semak kapasiti",IF(OR(E233&lt;1,MOD(E233,1)&lt;&gt;0),"Semak kapasiti",IF(AND(F233&lt;&gt;"Belum menjawab",F233&lt;&gt;"Hadir",F233&lt;&gt;"Tidak hadir"),"Isi jawapan",IF(F233="Hadir",IF(NOT(ISNUMBER(G233)),"Semak jumlah hadir",IF(OR(G233&lt;1,G233&gt;E233,MOD(G233,1)&lt;&gt;0),"Semak jumlah hadir","OK")),IF(AND(G233&lt;&gt;"",G233&lt;&gt;0),"Jumlah perlu kosong / 0","OK")))))))</f>
        <v/>
      </c>
    </row>
    <row r="234" spans="11:12" ht="30" customHeight="1">
      <c r="K234" s="9">
        <f>IF(L234="","",IF(AND(L234="OK",F234="Hadir"),G234,0))</f>
        <v/>
      </c>
      <c r="L234" s="9">
        <f>IF(AND(A234="",B234="",C234="",D234="",E234="",F234="",G234="",H234="",I234="",J234=""),"",IF(OR(A234="",C234="",COUNTIF(MajlisTetamu,B234)&lt;&gt;1),"Isi ID / majlis / nama",IF(COUNTIFS(TetamuTable[ID kumpulan],A234,TetamuTable[Majlis],B234)&gt;1,"ID berganda untuk majlis",IF(NOT(ISNUMBER(E234)),"Semak kapasiti",IF(OR(E234&lt;1,MOD(E234,1)&lt;&gt;0),"Semak kapasiti",IF(AND(F234&lt;&gt;"Belum menjawab",F234&lt;&gt;"Hadir",F234&lt;&gt;"Tidak hadir"),"Isi jawapan",IF(F234="Hadir",IF(NOT(ISNUMBER(G234)),"Semak jumlah hadir",IF(OR(G234&lt;1,G234&gt;E234,MOD(G234,1)&lt;&gt;0),"Semak jumlah hadir","OK")),IF(AND(G234&lt;&gt;"",G234&lt;&gt;0),"Jumlah perlu kosong / 0","OK")))))))</f>
        <v/>
      </c>
    </row>
    <row r="235" spans="11:12" ht="30" customHeight="1">
      <c r="K235" s="9">
        <f>IF(L235="","",IF(AND(L235="OK",F235="Hadir"),G235,0))</f>
        <v/>
      </c>
      <c r="L235" s="9">
        <f>IF(AND(A235="",B235="",C235="",D235="",E235="",F235="",G235="",H235="",I235="",J235=""),"",IF(OR(A235="",C235="",COUNTIF(MajlisTetamu,B235)&lt;&gt;1),"Isi ID / majlis / nama",IF(COUNTIFS(TetamuTable[ID kumpulan],A235,TetamuTable[Majlis],B235)&gt;1,"ID berganda untuk majlis",IF(NOT(ISNUMBER(E235)),"Semak kapasiti",IF(OR(E235&lt;1,MOD(E235,1)&lt;&gt;0),"Semak kapasiti",IF(AND(F235&lt;&gt;"Belum menjawab",F235&lt;&gt;"Hadir",F235&lt;&gt;"Tidak hadir"),"Isi jawapan",IF(F235="Hadir",IF(NOT(ISNUMBER(G235)),"Semak jumlah hadir",IF(OR(G235&lt;1,G235&gt;E235,MOD(G235,1)&lt;&gt;0),"Semak jumlah hadir","OK")),IF(AND(G235&lt;&gt;"",G235&lt;&gt;0),"Jumlah perlu kosong / 0","OK")))))))</f>
        <v/>
      </c>
    </row>
    <row r="236" spans="11:12" ht="30" customHeight="1">
      <c r="K236" s="9">
        <f>IF(L236="","",IF(AND(L236="OK",F236="Hadir"),G236,0))</f>
        <v/>
      </c>
      <c r="L236" s="9">
        <f>IF(AND(A236="",B236="",C236="",D236="",E236="",F236="",G236="",H236="",I236="",J236=""),"",IF(OR(A236="",C236="",COUNTIF(MajlisTetamu,B236)&lt;&gt;1),"Isi ID / majlis / nama",IF(COUNTIFS(TetamuTable[ID kumpulan],A236,TetamuTable[Majlis],B236)&gt;1,"ID berganda untuk majlis",IF(NOT(ISNUMBER(E236)),"Semak kapasiti",IF(OR(E236&lt;1,MOD(E236,1)&lt;&gt;0),"Semak kapasiti",IF(AND(F236&lt;&gt;"Belum menjawab",F236&lt;&gt;"Hadir",F236&lt;&gt;"Tidak hadir"),"Isi jawapan",IF(F236="Hadir",IF(NOT(ISNUMBER(G236)),"Semak jumlah hadir",IF(OR(G236&lt;1,G236&gt;E236,MOD(G236,1)&lt;&gt;0),"Semak jumlah hadir","OK")),IF(AND(G236&lt;&gt;"",G236&lt;&gt;0),"Jumlah perlu kosong / 0","OK")))))))</f>
        <v/>
      </c>
    </row>
    <row r="237" spans="11:12" ht="30" customHeight="1">
      <c r="K237" s="9">
        <f>IF(L237="","",IF(AND(L237="OK",F237="Hadir"),G237,0))</f>
        <v/>
      </c>
      <c r="L237" s="9">
        <f>IF(AND(A237="",B237="",C237="",D237="",E237="",F237="",G237="",H237="",I237="",J237=""),"",IF(OR(A237="",C237="",COUNTIF(MajlisTetamu,B237)&lt;&gt;1),"Isi ID / majlis / nama",IF(COUNTIFS(TetamuTable[ID kumpulan],A237,TetamuTable[Majlis],B237)&gt;1,"ID berganda untuk majlis",IF(NOT(ISNUMBER(E237)),"Semak kapasiti",IF(OR(E237&lt;1,MOD(E237,1)&lt;&gt;0),"Semak kapasiti",IF(AND(F237&lt;&gt;"Belum menjawab",F237&lt;&gt;"Hadir",F237&lt;&gt;"Tidak hadir"),"Isi jawapan",IF(F237="Hadir",IF(NOT(ISNUMBER(G237)),"Semak jumlah hadir",IF(OR(G237&lt;1,G237&gt;E237,MOD(G237,1)&lt;&gt;0),"Semak jumlah hadir","OK")),IF(AND(G237&lt;&gt;"",G237&lt;&gt;0),"Jumlah perlu kosong / 0","OK")))))))</f>
        <v/>
      </c>
    </row>
    <row r="238" spans="11:12" ht="30" customHeight="1">
      <c r="K238" s="9">
        <f>IF(L238="","",IF(AND(L238="OK",F238="Hadir"),G238,0))</f>
        <v/>
      </c>
      <c r="L238" s="9">
        <f>IF(AND(A238="",B238="",C238="",D238="",E238="",F238="",G238="",H238="",I238="",J238=""),"",IF(OR(A238="",C238="",COUNTIF(MajlisTetamu,B238)&lt;&gt;1),"Isi ID / majlis / nama",IF(COUNTIFS(TetamuTable[ID kumpulan],A238,TetamuTable[Majlis],B238)&gt;1,"ID berganda untuk majlis",IF(NOT(ISNUMBER(E238)),"Semak kapasiti",IF(OR(E238&lt;1,MOD(E238,1)&lt;&gt;0),"Semak kapasiti",IF(AND(F238&lt;&gt;"Belum menjawab",F238&lt;&gt;"Hadir",F238&lt;&gt;"Tidak hadir"),"Isi jawapan",IF(F238="Hadir",IF(NOT(ISNUMBER(G238)),"Semak jumlah hadir",IF(OR(G238&lt;1,G238&gt;E238,MOD(G238,1)&lt;&gt;0),"Semak jumlah hadir","OK")),IF(AND(G238&lt;&gt;"",G238&lt;&gt;0),"Jumlah perlu kosong / 0","OK")))))))</f>
        <v/>
      </c>
    </row>
    <row r="239" spans="11:12" ht="30" customHeight="1">
      <c r="K239" s="9">
        <f>IF(L239="","",IF(AND(L239="OK",F239="Hadir"),G239,0))</f>
        <v/>
      </c>
      <c r="L239" s="9">
        <f>IF(AND(A239="",B239="",C239="",D239="",E239="",F239="",G239="",H239="",I239="",J239=""),"",IF(OR(A239="",C239="",COUNTIF(MajlisTetamu,B239)&lt;&gt;1),"Isi ID / majlis / nama",IF(COUNTIFS(TetamuTable[ID kumpulan],A239,TetamuTable[Majlis],B239)&gt;1,"ID berganda untuk majlis",IF(NOT(ISNUMBER(E239)),"Semak kapasiti",IF(OR(E239&lt;1,MOD(E239,1)&lt;&gt;0),"Semak kapasiti",IF(AND(F239&lt;&gt;"Belum menjawab",F239&lt;&gt;"Hadir",F239&lt;&gt;"Tidak hadir"),"Isi jawapan",IF(F239="Hadir",IF(NOT(ISNUMBER(G239)),"Semak jumlah hadir",IF(OR(G239&lt;1,G239&gt;E239,MOD(G239,1)&lt;&gt;0),"Semak jumlah hadir","OK")),IF(AND(G239&lt;&gt;"",G239&lt;&gt;0),"Jumlah perlu kosong / 0","OK")))))))</f>
        <v/>
      </c>
    </row>
    <row r="240" spans="11:12" ht="30" customHeight="1">
      <c r="K240" s="9">
        <f>IF(L240="","",IF(AND(L240="OK",F240="Hadir"),G240,0))</f>
        <v/>
      </c>
      <c r="L240" s="9">
        <f>IF(AND(A240="",B240="",C240="",D240="",E240="",F240="",G240="",H240="",I240="",J240=""),"",IF(OR(A240="",C240="",COUNTIF(MajlisTetamu,B240)&lt;&gt;1),"Isi ID / majlis / nama",IF(COUNTIFS(TetamuTable[ID kumpulan],A240,TetamuTable[Majlis],B240)&gt;1,"ID berganda untuk majlis",IF(NOT(ISNUMBER(E240)),"Semak kapasiti",IF(OR(E240&lt;1,MOD(E240,1)&lt;&gt;0),"Semak kapasiti",IF(AND(F240&lt;&gt;"Belum menjawab",F240&lt;&gt;"Hadir",F240&lt;&gt;"Tidak hadir"),"Isi jawapan",IF(F240="Hadir",IF(NOT(ISNUMBER(G240)),"Semak jumlah hadir",IF(OR(G240&lt;1,G240&gt;E240,MOD(G240,1)&lt;&gt;0),"Semak jumlah hadir","OK")),IF(AND(G240&lt;&gt;"",G240&lt;&gt;0),"Jumlah perlu kosong / 0","OK")))))))</f>
        <v/>
      </c>
    </row>
    <row r="241" spans="11:12" ht="30" customHeight="1">
      <c r="K241" s="9">
        <f>IF(L241="","",IF(AND(L241="OK",F241="Hadir"),G241,0))</f>
        <v/>
      </c>
      <c r="L241" s="9">
        <f>IF(AND(A241="",B241="",C241="",D241="",E241="",F241="",G241="",H241="",I241="",J241=""),"",IF(OR(A241="",C241="",COUNTIF(MajlisTetamu,B241)&lt;&gt;1),"Isi ID / majlis / nama",IF(COUNTIFS(TetamuTable[ID kumpulan],A241,TetamuTable[Majlis],B241)&gt;1,"ID berganda untuk majlis",IF(NOT(ISNUMBER(E241)),"Semak kapasiti",IF(OR(E241&lt;1,MOD(E241,1)&lt;&gt;0),"Semak kapasiti",IF(AND(F241&lt;&gt;"Belum menjawab",F241&lt;&gt;"Hadir",F241&lt;&gt;"Tidak hadir"),"Isi jawapan",IF(F241="Hadir",IF(NOT(ISNUMBER(G241)),"Semak jumlah hadir",IF(OR(G241&lt;1,G241&gt;E241,MOD(G241,1)&lt;&gt;0),"Semak jumlah hadir","OK")),IF(AND(G241&lt;&gt;"",G241&lt;&gt;0),"Jumlah perlu kosong / 0","OK")))))))</f>
        <v/>
      </c>
    </row>
    <row r="242" spans="11:12" ht="30" customHeight="1">
      <c r="K242" s="9">
        <f>IF(L242="","",IF(AND(L242="OK",F242="Hadir"),G242,0))</f>
        <v/>
      </c>
      <c r="L242" s="9">
        <f>IF(AND(A242="",B242="",C242="",D242="",E242="",F242="",G242="",H242="",I242="",J242=""),"",IF(OR(A242="",C242="",COUNTIF(MajlisTetamu,B242)&lt;&gt;1),"Isi ID / majlis / nama",IF(COUNTIFS(TetamuTable[ID kumpulan],A242,TetamuTable[Majlis],B242)&gt;1,"ID berganda untuk majlis",IF(NOT(ISNUMBER(E242)),"Semak kapasiti",IF(OR(E242&lt;1,MOD(E242,1)&lt;&gt;0),"Semak kapasiti",IF(AND(F242&lt;&gt;"Belum menjawab",F242&lt;&gt;"Hadir",F242&lt;&gt;"Tidak hadir"),"Isi jawapan",IF(F242="Hadir",IF(NOT(ISNUMBER(G242)),"Semak jumlah hadir",IF(OR(G242&lt;1,G242&gt;E242,MOD(G242,1)&lt;&gt;0),"Semak jumlah hadir","OK")),IF(AND(G242&lt;&gt;"",G242&lt;&gt;0),"Jumlah perlu kosong / 0","OK")))))))</f>
        <v/>
      </c>
    </row>
    <row r="243" spans="11:12" ht="30" customHeight="1">
      <c r="K243" s="9">
        <f>IF(L243="","",IF(AND(L243="OK",F243="Hadir"),G243,0))</f>
        <v/>
      </c>
      <c r="L243" s="9">
        <f>IF(AND(A243="",B243="",C243="",D243="",E243="",F243="",G243="",H243="",I243="",J243=""),"",IF(OR(A243="",C243="",COUNTIF(MajlisTetamu,B243)&lt;&gt;1),"Isi ID / majlis / nama",IF(COUNTIFS(TetamuTable[ID kumpulan],A243,TetamuTable[Majlis],B243)&gt;1,"ID berganda untuk majlis",IF(NOT(ISNUMBER(E243)),"Semak kapasiti",IF(OR(E243&lt;1,MOD(E243,1)&lt;&gt;0),"Semak kapasiti",IF(AND(F243&lt;&gt;"Belum menjawab",F243&lt;&gt;"Hadir",F243&lt;&gt;"Tidak hadir"),"Isi jawapan",IF(F243="Hadir",IF(NOT(ISNUMBER(G243)),"Semak jumlah hadir",IF(OR(G243&lt;1,G243&gt;E243,MOD(G243,1)&lt;&gt;0),"Semak jumlah hadir","OK")),IF(AND(G243&lt;&gt;"",G243&lt;&gt;0),"Jumlah perlu kosong / 0","OK")))))))</f>
        <v/>
      </c>
    </row>
    <row r="244" spans="11:12" ht="30" customHeight="1">
      <c r="K244" s="9">
        <f>IF(L244="","",IF(AND(L244="OK",F244="Hadir"),G244,0))</f>
        <v/>
      </c>
      <c r="L244" s="9">
        <f>IF(AND(A244="",B244="",C244="",D244="",E244="",F244="",G244="",H244="",I244="",J244=""),"",IF(OR(A244="",C244="",COUNTIF(MajlisTetamu,B244)&lt;&gt;1),"Isi ID / majlis / nama",IF(COUNTIFS(TetamuTable[ID kumpulan],A244,TetamuTable[Majlis],B244)&gt;1,"ID berganda untuk majlis",IF(NOT(ISNUMBER(E244)),"Semak kapasiti",IF(OR(E244&lt;1,MOD(E244,1)&lt;&gt;0),"Semak kapasiti",IF(AND(F244&lt;&gt;"Belum menjawab",F244&lt;&gt;"Hadir",F244&lt;&gt;"Tidak hadir"),"Isi jawapan",IF(F244="Hadir",IF(NOT(ISNUMBER(G244)),"Semak jumlah hadir",IF(OR(G244&lt;1,G244&gt;E244,MOD(G244,1)&lt;&gt;0),"Semak jumlah hadir","OK")),IF(AND(G244&lt;&gt;"",G244&lt;&gt;0),"Jumlah perlu kosong / 0","OK")))))))</f>
        <v/>
      </c>
    </row>
    <row r="245" spans="11:12" ht="30" customHeight="1">
      <c r="K245" s="9">
        <f>IF(L245="","",IF(AND(L245="OK",F245="Hadir"),G245,0))</f>
        <v/>
      </c>
      <c r="L245" s="9">
        <f>IF(AND(A245="",B245="",C245="",D245="",E245="",F245="",G245="",H245="",I245="",J245=""),"",IF(OR(A245="",C245="",COUNTIF(MajlisTetamu,B245)&lt;&gt;1),"Isi ID / majlis / nama",IF(COUNTIFS(TetamuTable[ID kumpulan],A245,TetamuTable[Majlis],B245)&gt;1,"ID berganda untuk majlis",IF(NOT(ISNUMBER(E245)),"Semak kapasiti",IF(OR(E245&lt;1,MOD(E245,1)&lt;&gt;0),"Semak kapasiti",IF(AND(F245&lt;&gt;"Belum menjawab",F245&lt;&gt;"Hadir",F245&lt;&gt;"Tidak hadir"),"Isi jawapan",IF(F245="Hadir",IF(NOT(ISNUMBER(G245)),"Semak jumlah hadir",IF(OR(G245&lt;1,G245&gt;E245,MOD(G245,1)&lt;&gt;0),"Semak jumlah hadir","OK")),IF(AND(G245&lt;&gt;"",G245&lt;&gt;0),"Jumlah perlu kosong / 0","OK")))))))</f>
        <v/>
      </c>
    </row>
    <row r="246" spans="11:12" ht="30" customHeight="1">
      <c r="K246" s="9">
        <f>IF(L246="","",IF(AND(L246="OK",F246="Hadir"),G246,0))</f>
        <v/>
      </c>
      <c r="L246" s="9">
        <f>IF(AND(A246="",B246="",C246="",D246="",E246="",F246="",G246="",H246="",I246="",J246=""),"",IF(OR(A246="",C246="",COUNTIF(MajlisTetamu,B246)&lt;&gt;1),"Isi ID / majlis / nama",IF(COUNTIFS(TetamuTable[ID kumpulan],A246,TetamuTable[Majlis],B246)&gt;1,"ID berganda untuk majlis",IF(NOT(ISNUMBER(E246)),"Semak kapasiti",IF(OR(E246&lt;1,MOD(E246,1)&lt;&gt;0),"Semak kapasiti",IF(AND(F246&lt;&gt;"Belum menjawab",F246&lt;&gt;"Hadir",F246&lt;&gt;"Tidak hadir"),"Isi jawapan",IF(F246="Hadir",IF(NOT(ISNUMBER(G246)),"Semak jumlah hadir",IF(OR(G246&lt;1,G246&gt;E246,MOD(G246,1)&lt;&gt;0),"Semak jumlah hadir","OK")),IF(AND(G246&lt;&gt;"",G246&lt;&gt;0),"Jumlah perlu kosong / 0","OK")))))))</f>
        <v/>
      </c>
    </row>
    <row r="247" spans="11:12" ht="30" customHeight="1">
      <c r="K247" s="9">
        <f>IF(L247="","",IF(AND(L247="OK",F247="Hadir"),G247,0))</f>
        <v/>
      </c>
      <c r="L247" s="9">
        <f>IF(AND(A247="",B247="",C247="",D247="",E247="",F247="",G247="",H247="",I247="",J247=""),"",IF(OR(A247="",C247="",COUNTIF(MajlisTetamu,B247)&lt;&gt;1),"Isi ID / majlis / nama",IF(COUNTIFS(TetamuTable[ID kumpulan],A247,TetamuTable[Majlis],B247)&gt;1,"ID berganda untuk majlis",IF(NOT(ISNUMBER(E247)),"Semak kapasiti",IF(OR(E247&lt;1,MOD(E247,1)&lt;&gt;0),"Semak kapasiti",IF(AND(F247&lt;&gt;"Belum menjawab",F247&lt;&gt;"Hadir",F247&lt;&gt;"Tidak hadir"),"Isi jawapan",IF(F247="Hadir",IF(NOT(ISNUMBER(G247)),"Semak jumlah hadir",IF(OR(G247&lt;1,G247&gt;E247,MOD(G247,1)&lt;&gt;0),"Semak jumlah hadir","OK")),IF(AND(G247&lt;&gt;"",G247&lt;&gt;0),"Jumlah perlu kosong / 0","OK")))))))</f>
        <v/>
      </c>
    </row>
    <row r="248" spans="11:12" ht="30" customHeight="1">
      <c r="K248" s="9">
        <f>IF(L248="","",IF(AND(L248="OK",F248="Hadir"),G248,0))</f>
        <v/>
      </c>
      <c r="L248" s="9">
        <f>IF(AND(A248="",B248="",C248="",D248="",E248="",F248="",G248="",H248="",I248="",J248=""),"",IF(OR(A248="",C248="",COUNTIF(MajlisTetamu,B248)&lt;&gt;1),"Isi ID / majlis / nama",IF(COUNTIFS(TetamuTable[ID kumpulan],A248,TetamuTable[Majlis],B248)&gt;1,"ID berganda untuk majlis",IF(NOT(ISNUMBER(E248)),"Semak kapasiti",IF(OR(E248&lt;1,MOD(E248,1)&lt;&gt;0),"Semak kapasiti",IF(AND(F248&lt;&gt;"Belum menjawab",F248&lt;&gt;"Hadir",F248&lt;&gt;"Tidak hadir"),"Isi jawapan",IF(F248="Hadir",IF(NOT(ISNUMBER(G248)),"Semak jumlah hadir",IF(OR(G248&lt;1,G248&gt;E248,MOD(G248,1)&lt;&gt;0),"Semak jumlah hadir","OK")),IF(AND(G248&lt;&gt;"",G248&lt;&gt;0),"Jumlah perlu kosong / 0","OK")))))))</f>
        <v/>
      </c>
    </row>
    <row r="249" spans="11:12" ht="30" customHeight="1">
      <c r="K249" s="9">
        <f>IF(L249="","",IF(AND(L249="OK",F249="Hadir"),G249,0))</f>
        <v/>
      </c>
      <c r="L249" s="9">
        <f>IF(AND(A249="",B249="",C249="",D249="",E249="",F249="",G249="",H249="",I249="",J249=""),"",IF(OR(A249="",C249="",COUNTIF(MajlisTetamu,B249)&lt;&gt;1),"Isi ID / majlis / nama",IF(COUNTIFS(TetamuTable[ID kumpulan],A249,TetamuTable[Majlis],B249)&gt;1,"ID berganda untuk majlis",IF(NOT(ISNUMBER(E249)),"Semak kapasiti",IF(OR(E249&lt;1,MOD(E249,1)&lt;&gt;0),"Semak kapasiti",IF(AND(F249&lt;&gt;"Belum menjawab",F249&lt;&gt;"Hadir",F249&lt;&gt;"Tidak hadir"),"Isi jawapan",IF(F249="Hadir",IF(NOT(ISNUMBER(G249)),"Semak jumlah hadir",IF(OR(G249&lt;1,G249&gt;E249,MOD(G249,1)&lt;&gt;0),"Semak jumlah hadir","OK")),IF(AND(G249&lt;&gt;"",G249&lt;&gt;0),"Jumlah perlu kosong / 0","OK")))))))</f>
        <v/>
      </c>
    </row>
    <row r="250" spans="11:12" ht="30" customHeight="1">
      <c r="K250" s="9">
        <f>IF(L250="","",IF(AND(L250="OK",F250="Hadir"),G250,0))</f>
        <v/>
      </c>
      <c r="L250" s="9">
        <f>IF(AND(A250="",B250="",C250="",D250="",E250="",F250="",G250="",H250="",I250="",J250=""),"",IF(OR(A250="",C250="",COUNTIF(MajlisTetamu,B250)&lt;&gt;1),"Isi ID / majlis / nama",IF(COUNTIFS(TetamuTable[ID kumpulan],A250,TetamuTable[Majlis],B250)&gt;1,"ID berganda untuk majlis",IF(NOT(ISNUMBER(E250)),"Semak kapasiti",IF(OR(E250&lt;1,MOD(E250,1)&lt;&gt;0),"Semak kapasiti",IF(AND(F250&lt;&gt;"Belum menjawab",F250&lt;&gt;"Hadir",F250&lt;&gt;"Tidak hadir"),"Isi jawapan",IF(F250="Hadir",IF(NOT(ISNUMBER(G250)),"Semak jumlah hadir",IF(OR(G250&lt;1,G250&gt;E250,MOD(G250,1)&lt;&gt;0),"Semak jumlah hadir","OK")),IF(AND(G250&lt;&gt;"",G250&lt;&gt;0),"Jumlah perlu kosong / 0","OK")))))))</f>
        <v/>
      </c>
    </row>
    <row r="251" spans="11:12" ht="30" customHeight="1">
      <c r="K251" s="9">
        <f>IF(L251="","",IF(AND(L251="OK",F251="Hadir"),G251,0))</f>
        <v/>
      </c>
      <c r="L251" s="9">
        <f>IF(AND(A251="",B251="",C251="",D251="",E251="",F251="",G251="",H251="",I251="",J251=""),"",IF(OR(A251="",C251="",COUNTIF(MajlisTetamu,B251)&lt;&gt;1),"Isi ID / majlis / nama",IF(COUNTIFS(TetamuTable[ID kumpulan],A251,TetamuTable[Majlis],B251)&gt;1,"ID berganda untuk majlis",IF(NOT(ISNUMBER(E251)),"Semak kapasiti",IF(OR(E251&lt;1,MOD(E251,1)&lt;&gt;0),"Semak kapasiti",IF(AND(F251&lt;&gt;"Belum menjawab",F251&lt;&gt;"Hadir",F251&lt;&gt;"Tidak hadir"),"Isi jawapan",IF(F251="Hadir",IF(NOT(ISNUMBER(G251)),"Semak jumlah hadir",IF(OR(G251&lt;1,G251&gt;E251,MOD(G251,1)&lt;&gt;0),"Semak jumlah hadir","OK")),IF(AND(G251&lt;&gt;"",G251&lt;&gt;0),"Jumlah perlu kosong / 0","OK")))))))</f>
        <v/>
      </c>
    </row>
    <row r="252" spans="11:12" ht="30" customHeight="1">
      <c r="K252" s="9">
        <f>IF(L252="","",IF(AND(L252="OK",F252="Hadir"),G252,0))</f>
        <v/>
      </c>
      <c r="L252" s="9">
        <f>IF(AND(A252="",B252="",C252="",D252="",E252="",F252="",G252="",H252="",I252="",J252=""),"",IF(OR(A252="",C252="",COUNTIF(MajlisTetamu,B252)&lt;&gt;1),"Isi ID / majlis / nama",IF(COUNTIFS(TetamuTable[ID kumpulan],A252,TetamuTable[Majlis],B252)&gt;1,"ID berganda untuk majlis",IF(NOT(ISNUMBER(E252)),"Semak kapasiti",IF(OR(E252&lt;1,MOD(E252,1)&lt;&gt;0),"Semak kapasiti",IF(AND(F252&lt;&gt;"Belum menjawab",F252&lt;&gt;"Hadir",F252&lt;&gt;"Tidak hadir"),"Isi jawapan",IF(F252="Hadir",IF(NOT(ISNUMBER(G252)),"Semak jumlah hadir",IF(OR(G252&lt;1,G252&gt;E252,MOD(G252,1)&lt;&gt;0),"Semak jumlah hadir","OK")),IF(AND(G252&lt;&gt;"",G252&lt;&gt;0),"Jumlah perlu kosong / 0","OK")))))))</f>
        <v/>
      </c>
    </row>
    <row r="253" spans="11:12" ht="30" customHeight="1">
      <c r="K253" s="9">
        <f>IF(L253="","",IF(AND(L253="OK",F253="Hadir"),G253,0))</f>
        <v/>
      </c>
      <c r="L253" s="9">
        <f>IF(AND(A253="",B253="",C253="",D253="",E253="",F253="",G253="",H253="",I253="",J253=""),"",IF(OR(A253="",C253="",COUNTIF(MajlisTetamu,B253)&lt;&gt;1),"Isi ID / majlis / nama",IF(COUNTIFS(TetamuTable[ID kumpulan],A253,TetamuTable[Majlis],B253)&gt;1,"ID berganda untuk majlis",IF(NOT(ISNUMBER(E253)),"Semak kapasiti",IF(OR(E253&lt;1,MOD(E253,1)&lt;&gt;0),"Semak kapasiti",IF(AND(F253&lt;&gt;"Belum menjawab",F253&lt;&gt;"Hadir",F253&lt;&gt;"Tidak hadir"),"Isi jawapan",IF(F253="Hadir",IF(NOT(ISNUMBER(G253)),"Semak jumlah hadir",IF(OR(G253&lt;1,G253&gt;E253,MOD(G253,1)&lt;&gt;0),"Semak jumlah hadir","OK")),IF(AND(G253&lt;&gt;"",G253&lt;&gt;0),"Jumlah perlu kosong / 0","OK")))))))</f>
        <v/>
      </c>
    </row>
    <row r="254" spans="11:12" ht="30" customHeight="1">
      <c r="K254" s="9">
        <f>IF(L254="","",IF(AND(L254="OK",F254="Hadir"),G254,0))</f>
        <v/>
      </c>
      <c r="L254" s="9">
        <f>IF(AND(A254="",B254="",C254="",D254="",E254="",F254="",G254="",H254="",I254="",J254=""),"",IF(OR(A254="",C254="",COUNTIF(MajlisTetamu,B254)&lt;&gt;1),"Isi ID / majlis / nama",IF(COUNTIFS(TetamuTable[ID kumpulan],A254,TetamuTable[Majlis],B254)&gt;1,"ID berganda untuk majlis",IF(NOT(ISNUMBER(E254)),"Semak kapasiti",IF(OR(E254&lt;1,MOD(E254,1)&lt;&gt;0),"Semak kapasiti",IF(AND(F254&lt;&gt;"Belum menjawab",F254&lt;&gt;"Hadir",F254&lt;&gt;"Tidak hadir"),"Isi jawapan",IF(F254="Hadir",IF(NOT(ISNUMBER(G254)),"Semak jumlah hadir",IF(OR(G254&lt;1,G254&gt;E254,MOD(G254,1)&lt;&gt;0),"Semak jumlah hadir","OK")),IF(AND(G254&lt;&gt;"",G254&lt;&gt;0),"Jumlah perlu kosong / 0","OK")))))))</f>
        <v/>
      </c>
    </row>
    <row r="255" spans="11:12" ht="30" customHeight="1">
      <c r="K255" s="9">
        <f>IF(L255="","",IF(AND(L255="OK",F255="Hadir"),G255,0))</f>
        <v/>
      </c>
      <c r="L255" s="9">
        <f>IF(AND(A255="",B255="",C255="",D255="",E255="",F255="",G255="",H255="",I255="",J255=""),"",IF(OR(A255="",C255="",COUNTIF(MajlisTetamu,B255)&lt;&gt;1),"Isi ID / majlis / nama",IF(COUNTIFS(TetamuTable[ID kumpulan],A255,TetamuTable[Majlis],B255)&gt;1,"ID berganda untuk majlis",IF(NOT(ISNUMBER(E255)),"Semak kapasiti",IF(OR(E255&lt;1,MOD(E255,1)&lt;&gt;0),"Semak kapasiti",IF(AND(F255&lt;&gt;"Belum menjawab",F255&lt;&gt;"Hadir",F255&lt;&gt;"Tidak hadir"),"Isi jawapan",IF(F255="Hadir",IF(NOT(ISNUMBER(G255)),"Semak jumlah hadir",IF(OR(G255&lt;1,G255&gt;E255,MOD(G255,1)&lt;&gt;0),"Semak jumlah hadir","OK")),IF(AND(G255&lt;&gt;"",G255&lt;&gt;0),"Jumlah perlu kosong / 0","OK")))))))</f>
        <v/>
      </c>
    </row>
    <row r="256" spans="11:12" ht="30" customHeight="1">
      <c r="K256" s="9">
        <f>IF(L256="","",IF(AND(L256="OK",F256="Hadir"),G256,0))</f>
        <v/>
      </c>
      <c r="L256" s="9">
        <f>IF(AND(A256="",B256="",C256="",D256="",E256="",F256="",G256="",H256="",I256="",J256=""),"",IF(OR(A256="",C256="",COUNTIF(MajlisTetamu,B256)&lt;&gt;1),"Isi ID / majlis / nama",IF(COUNTIFS(TetamuTable[ID kumpulan],A256,TetamuTable[Majlis],B256)&gt;1,"ID berganda untuk majlis",IF(NOT(ISNUMBER(E256)),"Semak kapasiti",IF(OR(E256&lt;1,MOD(E256,1)&lt;&gt;0),"Semak kapasiti",IF(AND(F256&lt;&gt;"Belum menjawab",F256&lt;&gt;"Hadir",F256&lt;&gt;"Tidak hadir"),"Isi jawapan",IF(F256="Hadir",IF(NOT(ISNUMBER(G256)),"Semak jumlah hadir",IF(OR(G256&lt;1,G256&gt;E256,MOD(G256,1)&lt;&gt;0),"Semak jumlah hadir","OK")),IF(AND(G256&lt;&gt;"",G256&lt;&gt;0),"Jumlah perlu kosong / 0","OK")))))))</f>
        <v/>
      </c>
    </row>
    <row r="257" spans="11:12" ht="30" customHeight="1">
      <c r="K257" s="9">
        <f>IF(L257="","",IF(AND(L257="OK",F257="Hadir"),G257,0))</f>
        <v/>
      </c>
      <c r="L257" s="9">
        <f>IF(AND(A257="",B257="",C257="",D257="",E257="",F257="",G257="",H257="",I257="",J257=""),"",IF(OR(A257="",C257="",COUNTIF(MajlisTetamu,B257)&lt;&gt;1),"Isi ID / majlis / nama",IF(COUNTIFS(TetamuTable[ID kumpulan],A257,TetamuTable[Majlis],B257)&gt;1,"ID berganda untuk majlis",IF(NOT(ISNUMBER(E257)),"Semak kapasiti",IF(OR(E257&lt;1,MOD(E257,1)&lt;&gt;0),"Semak kapasiti",IF(AND(F257&lt;&gt;"Belum menjawab",F257&lt;&gt;"Hadir",F257&lt;&gt;"Tidak hadir"),"Isi jawapan",IF(F257="Hadir",IF(NOT(ISNUMBER(G257)),"Semak jumlah hadir",IF(OR(G257&lt;1,G257&gt;E257,MOD(G257,1)&lt;&gt;0),"Semak jumlah hadir","OK")),IF(AND(G257&lt;&gt;"",G257&lt;&gt;0),"Jumlah perlu kosong / 0","OK")))))))</f>
        <v/>
      </c>
    </row>
    <row r="258" spans="11:12" ht="30" customHeight="1">
      <c r="K258" s="9">
        <f>IF(L258="","",IF(AND(L258="OK",F258="Hadir"),G258,0))</f>
        <v/>
      </c>
      <c r="L258" s="9">
        <f>IF(AND(A258="",B258="",C258="",D258="",E258="",F258="",G258="",H258="",I258="",J258=""),"",IF(OR(A258="",C258="",COUNTIF(MajlisTetamu,B258)&lt;&gt;1),"Isi ID / majlis / nama",IF(COUNTIFS(TetamuTable[ID kumpulan],A258,TetamuTable[Majlis],B258)&gt;1,"ID berganda untuk majlis",IF(NOT(ISNUMBER(E258)),"Semak kapasiti",IF(OR(E258&lt;1,MOD(E258,1)&lt;&gt;0),"Semak kapasiti",IF(AND(F258&lt;&gt;"Belum menjawab",F258&lt;&gt;"Hadir",F258&lt;&gt;"Tidak hadir"),"Isi jawapan",IF(F258="Hadir",IF(NOT(ISNUMBER(G258)),"Semak jumlah hadir",IF(OR(G258&lt;1,G258&gt;E258,MOD(G258,1)&lt;&gt;0),"Semak jumlah hadir","OK")),IF(AND(G258&lt;&gt;"",G258&lt;&gt;0),"Jumlah perlu kosong / 0","OK")))))))</f>
        <v/>
      </c>
    </row>
    <row r="259" spans="11:12" ht="30" customHeight="1">
      <c r="K259" s="9">
        <f>IF(L259="","",IF(AND(L259="OK",F259="Hadir"),G259,0))</f>
        <v/>
      </c>
      <c r="L259" s="9">
        <f>IF(AND(A259="",B259="",C259="",D259="",E259="",F259="",G259="",H259="",I259="",J259=""),"",IF(OR(A259="",C259="",COUNTIF(MajlisTetamu,B259)&lt;&gt;1),"Isi ID / majlis / nama",IF(COUNTIFS(TetamuTable[ID kumpulan],A259,TetamuTable[Majlis],B259)&gt;1,"ID berganda untuk majlis",IF(NOT(ISNUMBER(E259)),"Semak kapasiti",IF(OR(E259&lt;1,MOD(E259,1)&lt;&gt;0),"Semak kapasiti",IF(AND(F259&lt;&gt;"Belum menjawab",F259&lt;&gt;"Hadir",F259&lt;&gt;"Tidak hadir"),"Isi jawapan",IF(F259="Hadir",IF(NOT(ISNUMBER(G259)),"Semak jumlah hadir",IF(OR(G259&lt;1,G259&gt;E259,MOD(G259,1)&lt;&gt;0),"Semak jumlah hadir","OK")),IF(AND(G259&lt;&gt;"",G259&lt;&gt;0),"Jumlah perlu kosong / 0","OK")))))))</f>
        <v/>
      </c>
    </row>
    <row r="260" spans="11:12" ht="30" customHeight="1">
      <c r="K260" s="9">
        <f>IF(L260="","",IF(AND(L260="OK",F260="Hadir"),G260,0))</f>
        <v/>
      </c>
      <c r="L260" s="9">
        <f>IF(AND(A260="",B260="",C260="",D260="",E260="",F260="",G260="",H260="",I260="",J260=""),"",IF(OR(A260="",C260="",COUNTIF(MajlisTetamu,B260)&lt;&gt;1),"Isi ID / majlis / nama",IF(COUNTIFS(TetamuTable[ID kumpulan],A260,TetamuTable[Majlis],B260)&gt;1,"ID berganda untuk majlis",IF(NOT(ISNUMBER(E260)),"Semak kapasiti",IF(OR(E260&lt;1,MOD(E260,1)&lt;&gt;0),"Semak kapasiti",IF(AND(F260&lt;&gt;"Belum menjawab",F260&lt;&gt;"Hadir",F260&lt;&gt;"Tidak hadir"),"Isi jawapan",IF(F260="Hadir",IF(NOT(ISNUMBER(G260)),"Semak jumlah hadir",IF(OR(G260&lt;1,G260&gt;E260,MOD(G260,1)&lt;&gt;0),"Semak jumlah hadir","OK")),IF(AND(G260&lt;&gt;"",G260&lt;&gt;0),"Jumlah perlu kosong / 0","OK")))))))</f>
        <v/>
      </c>
    </row>
    <row r="261" spans="11:12" ht="30" customHeight="1">
      <c r="K261" s="9">
        <f>IF(L261="","",IF(AND(L261="OK",F261="Hadir"),G261,0))</f>
        <v/>
      </c>
      <c r="L261" s="9">
        <f>IF(AND(A261="",B261="",C261="",D261="",E261="",F261="",G261="",H261="",I261="",J261=""),"",IF(OR(A261="",C261="",COUNTIF(MajlisTetamu,B261)&lt;&gt;1),"Isi ID / majlis / nama",IF(COUNTIFS(TetamuTable[ID kumpulan],A261,TetamuTable[Majlis],B261)&gt;1,"ID berganda untuk majlis",IF(NOT(ISNUMBER(E261)),"Semak kapasiti",IF(OR(E261&lt;1,MOD(E261,1)&lt;&gt;0),"Semak kapasiti",IF(AND(F261&lt;&gt;"Belum menjawab",F261&lt;&gt;"Hadir",F261&lt;&gt;"Tidak hadir"),"Isi jawapan",IF(F261="Hadir",IF(NOT(ISNUMBER(G261)),"Semak jumlah hadir",IF(OR(G261&lt;1,G261&gt;E261,MOD(G261,1)&lt;&gt;0),"Semak jumlah hadir","OK")),IF(AND(G261&lt;&gt;"",G261&lt;&gt;0),"Jumlah perlu kosong / 0","OK")))))))</f>
        <v/>
      </c>
    </row>
    <row r="262" spans="11:12" ht="30" customHeight="1">
      <c r="K262" s="9">
        <f>IF(L262="","",IF(AND(L262="OK",F262="Hadir"),G262,0))</f>
        <v/>
      </c>
      <c r="L262" s="9">
        <f>IF(AND(A262="",B262="",C262="",D262="",E262="",F262="",G262="",H262="",I262="",J262=""),"",IF(OR(A262="",C262="",COUNTIF(MajlisTetamu,B262)&lt;&gt;1),"Isi ID / majlis / nama",IF(COUNTIFS(TetamuTable[ID kumpulan],A262,TetamuTable[Majlis],B262)&gt;1,"ID berganda untuk majlis",IF(NOT(ISNUMBER(E262)),"Semak kapasiti",IF(OR(E262&lt;1,MOD(E262,1)&lt;&gt;0),"Semak kapasiti",IF(AND(F262&lt;&gt;"Belum menjawab",F262&lt;&gt;"Hadir",F262&lt;&gt;"Tidak hadir"),"Isi jawapan",IF(F262="Hadir",IF(NOT(ISNUMBER(G262)),"Semak jumlah hadir",IF(OR(G262&lt;1,G262&gt;E262,MOD(G262,1)&lt;&gt;0),"Semak jumlah hadir","OK")),IF(AND(G262&lt;&gt;"",G262&lt;&gt;0),"Jumlah perlu kosong / 0","OK")))))))</f>
        <v/>
      </c>
    </row>
    <row r="263" spans="11:12" ht="30" customHeight="1">
      <c r="K263" s="9">
        <f>IF(L263="","",IF(AND(L263="OK",F263="Hadir"),G263,0))</f>
        <v/>
      </c>
      <c r="L263" s="9">
        <f>IF(AND(A263="",B263="",C263="",D263="",E263="",F263="",G263="",H263="",I263="",J263=""),"",IF(OR(A263="",C263="",COUNTIF(MajlisTetamu,B263)&lt;&gt;1),"Isi ID / majlis / nama",IF(COUNTIFS(TetamuTable[ID kumpulan],A263,TetamuTable[Majlis],B263)&gt;1,"ID berganda untuk majlis",IF(NOT(ISNUMBER(E263)),"Semak kapasiti",IF(OR(E263&lt;1,MOD(E263,1)&lt;&gt;0),"Semak kapasiti",IF(AND(F263&lt;&gt;"Belum menjawab",F263&lt;&gt;"Hadir",F263&lt;&gt;"Tidak hadir"),"Isi jawapan",IF(F263="Hadir",IF(NOT(ISNUMBER(G263)),"Semak jumlah hadir",IF(OR(G263&lt;1,G263&gt;E263,MOD(G263,1)&lt;&gt;0),"Semak jumlah hadir","OK")),IF(AND(G263&lt;&gt;"",G263&lt;&gt;0),"Jumlah perlu kosong / 0","OK")))))))</f>
        <v/>
      </c>
    </row>
    <row r="264" spans="11:12" ht="30" customHeight="1">
      <c r="K264" s="9">
        <f>IF(L264="","",IF(AND(L264="OK",F264="Hadir"),G264,0))</f>
        <v/>
      </c>
      <c r="L264" s="9">
        <f>IF(AND(A264="",B264="",C264="",D264="",E264="",F264="",G264="",H264="",I264="",J264=""),"",IF(OR(A264="",C264="",COUNTIF(MajlisTetamu,B264)&lt;&gt;1),"Isi ID / majlis / nama",IF(COUNTIFS(TetamuTable[ID kumpulan],A264,TetamuTable[Majlis],B264)&gt;1,"ID berganda untuk majlis",IF(NOT(ISNUMBER(E264)),"Semak kapasiti",IF(OR(E264&lt;1,MOD(E264,1)&lt;&gt;0),"Semak kapasiti",IF(AND(F264&lt;&gt;"Belum menjawab",F264&lt;&gt;"Hadir",F264&lt;&gt;"Tidak hadir"),"Isi jawapan",IF(F264="Hadir",IF(NOT(ISNUMBER(G264)),"Semak jumlah hadir",IF(OR(G264&lt;1,G264&gt;E264,MOD(G264,1)&lt;&gt;0),"Semak jumlah hadir","OK")),IF(AND(G264&lt;&gt;"",G264&lt;&gt;0),"Jumlah perlu kosong / 0","OK")))))))</f>
        <v/>
      </c>
    </row>
    <row r="265" spans="11:12" ht="30" customHeight="1">
      <c r="K265" s="9">
        <f>IF(L265="","",IF(AND(L265="OK",F265="Hadir"),G265,0))</f>
        <v/>
      </c>
      <c r="L265" s="9">
        <f>IF(AND(A265="",B265="",C265="",D265="",E265="",F265="",G265="",H265="",I265="",J265=""),"",IF(OR(A265="",C265="",COUNTIF(MajlisTetamu,B265)&lt;&gt;1),"Isi ID / majlis / nama",IF(COUNTIFS(TetamuTable[ID kumpulan],A265,TetamuTable[Majlis],B265)&gt;1,"ID berganda untuk majlis",IF(NOT(ISNUMBER(E265)),"Semak kapasiti",IF(OR(E265&lt;1,MOD(E265,1)&lt;&gt;0),"Semak kapasiti",IF(AND(F265&lt;&gt;"Belum menjawab",F265&lt;&gt;"Hadir",F265&lt;&gt;"Tidak hadir"),"Isi jawapan",IF(F265="Hadir",IF(NOT(ISNUMBER(G265)),"Semak jumlah hadir",IF(OR(G265&lt;1,G265&gt;E265,MOD(G265,1)&lt;&gt;0),"Semak jumlah hadir","OK")),IF(AND(G265&lt;&gt;"",G265&lt;&gt;0),"Jumlah perlu kosong / 0","OK")))))))</f>
        <v/>
      </c>
    </row>
    <row r="266" spans="11:12" ht="30" customHeight="1">
      <c r="K266" s="9">
        <f>IF(L266="","",IF(AND(L266="OK",F266="Hadir"),G266,0))</f>
        <v/>
      </c>
      <c r="L266" s="9">
        <f>IF(AND(A266="",B266="",C266="",D266="",E266="",F266="",G266="",H266="",I266="",J266=""),"",IF(OR(A266="",C266="",COUNTIF(MajlisTetamu,B266)&lt;&gt;1),"Isi ID / majlis / nama",IF(COUNTIFS(TetamuTable[ID kumpulan],A266,TetamuTable[Majlis],B266)&gt;1,"ID berganda untuk majlis",IF(NOT(ISNUMBER(E266)),"Semak kapasiti",IF(OR(E266&lt;1,MOD(E266,1)&lt;&gt;0),"Semak kapasiti",IF(AND(F266&lt;&gt;"Belum menjawab",F266&lt;&gt;"Hadir",F266&lt;&gt;"Tidak hadir"),"Isi jawapan",IF(F266="Hadir",IF(NOT(ISNUMBER(G266)),"Semak jumlah hadir",IF(OR(G266&lt;1,G266&gt;E266,MOD(G266,1)&lt;&gt;0),"Semak jumlah hadir","OK")),IF(AND(G266&lt;&gt;"",G266&lt;&gt;0),"Jumlah perlu kosong / 0","OK")))))))</f>
        <v/>
      </c>
    </row>
    <row r="267" spans="11:12" ht="30" customHeight="1">
      <c r="K267" s="9">
        <f>IF(L267="","",IF(AND(L267="OK",F267="Hadir"),G267,0))</f>
        <v/>
      </c>
      <c r="L267" s="9">
        <f>IF(AND(A267="",B267="",C267="",D267="",E267="",F267="",G267="",H267="",I267="",J267=""),"",IF(OR(A267="",C267="",COUNTIF(MajlisTetamu,B267)&lt;&gt;1),"Isi ID / majlis / nama",IF(COUNTIFS(TetamuTable[ID kumpulan],A267,TetamuTable[Majlis],B267)&gt;1,"ID berganda untuk majlis",IF(NOT(ISNUMBER(E267)),"Semak kapasiti",IF(OR(E267&lt;1,MOD(E267,1)&lt;&gt;0),"Semak kapasiti",IF(AND(F267&lt;&gt;"Belum menjawab",F267&lt;&gt;"Hadir",F267&lt;&gt;"Tidak hadir"),"Isi jawapan",IF(F267="Hadir",IF(NOT(ISNUMBER(G267)),"Semak jumlah hadir",IF(OR(G267&lt;1,G267&gt;E267,MOD(G267,1)&lt;&gt;0),"Semak jumlah hadir","OK")),IF(AND(G267&lt;&gt;"",G267&lt;&gt;0),"Jumlah perlu kosong / 0","OK")))))))</f>
        <v/>
      </c>
    </row>
    <row r="268" spans="11:12" ht="30" customHeight="1">
      <c r="K268" s="9">
        <f>IF(L268="","",IF(AND(L268="OK",F268="Hadir"),G268,0))</f>
        <v/>
      </c>
      <c r="L268" s="9">
        <f>IF(AND(A268="",B268="",C268="",D268="",E268="",F268="",G268="",H268="",I268="",J268=""),"",IF(OR(A268="",C268="",COUNTIF(MajlisTetamu,B268)&lt;&gt;1),"Isi ID / majlis / nama",IF(COUNTIFS(TetamuTable[ID kumpulan],A268,TetamuTable[Majlis],B268)&gt;1,"ID berganda untuk majlis",IF(NOT(ISNUMBER(E268)),"Semak kapasiti",IF(OR(E268&lt;1,MOD(E268,1)&lt;&gt;0),"Semak kapasiti",IF(AND(F268&lt;&gt;"Belum menjawab",F268&lt;&gt;"Hadir",F268&lt;&gt;"Tidak hadir"),"Isi jawapan",IF(F268="Hadir",IF(NOT(ISNUMBER(G268)),"Semak jumlah hadir",IF(OR(G268&lt;1,G268&gt;E268,MOD(G268,1)&lt;&gt;0),"Semak jumlah hadir","OK")),IF(AND(G268&lt;&gt;"",G268&lt;&gt;0),"Jumlah perlu kosong / 0","OK")))))))</f>
        <v/>
      </c>
    </row>
    <row r="269" spans="11:12" ht="30" customHeight="1">
      <c r="K269" s="9">
        <f>IF(L269="","",IF(AND(L269="OK",F269="Hadir"),G269,0))</f>
        <v/>
      </c>
      <c r="L269" s="9">
        <f>IF(AND(A269="",B269="",C269="",D269="",E269="",F269="",G269="",H269="",I269="",J269=""),"",IF(OR(A269="",C269="",COUNTIF(MajlisTetamu,B269)&lt;&gt;1),"Isi ID / majlis / nama",IF(COUNTIFS(TetamuTable[ID kumpulan],A269,TetamuTable[Majlis],B269)&gt;1,"ID berganda untuk majlis",IF(NOT(ISNUMBER(E269)),"Semak kapasiti",IF(OR(E269&lt;1,MOD(E269,1)&lt;&gt;0),"Semak kapasiti",IF(AND(F269&lt;&gt;"Belum menjawab",F269&lt;&gt;"Hadir",F269&lt;&gt;"Tidak hadir"),"Isi jawapan",IF(F269="Hadir",IF(NOT(ISNUMBER(G269)),"Semak jumlah hadir",IF(OR(G269&lt;1,G269&gt;E269,MOD(G269,1)&lt;&gt;0),"Semak jumlah hadir","OK")),IF(AND(G269&lt;&gt;"",G269&lt;&gt;0),"Jumlah perlu kosong / 0","OK")))))))</f>
        <v/>
      </c>
    </row>
    <row r="270" spans="11:12" ht="30" customHeight="1">
      <c r="K270" s="9">
        <f>IF(L270="","",IF(AND(L270="OK",F270="Hadir"),G270,0))</f>
        <v/>
      </c>
      <c r="L270" s="9">
        <f>IF(AND(A270="",B270="",C270="",D270="",E270="",F270="",G270="",H270="",I270="",J270=""),"",IF(OR(A270="",C270="",COUNTIF(MajlisTetamu,B270)&lt;&gt;1),"Isi ID / majlis / nama",IF(COUNTIFS(TetamuTable[ID kumpulan],A270,TetamuTable[Majlis],B270)&gt;1,"ID berganda untuk majlis",IF(NOT(ISNUMBER(E270)),"Semak kapasiti",IF(OR(E270&lt;1,MOD(E270,1)&lt;&gt;0),"Semak kapasiti",IF(AND(F270&lt;&gt;"Belum menjawab",F270&lt;&gt;"Hadir",F270&lt;&gt;"Tidak hadir"),"Isi jawapan",IF(F270="Hadir",IF(NOT(ISNUMBER(G270)),"Semak jumlah hadir",IF(OR(G270&lt;1,G270&gt;E270,MOD(G270,1)&lt;&gt;0),"Semak jumlah hadir","OK")),IF(AND(G270&lt;&gt;"",G270&lt;&gt;0),"Jumlah perlu kosong / 0","OK")))))))</f>
        <v/>
      </c>
    </row>
    <row r="271" spans="11:12" ht="30" customHeight="1">
      <c r="K271" s="9">
        <f>IF(L271="","",IF(AND(L271="OK",F271="Hadir"),G271,0))</f>
        <v/>
      </c>
      <c r="L271" s="9">
        <f>IF(AND(A271="",B271="",C271="",D271="",E271="",F271="",G271="",H271="",I271="",J271=""),"",IF(OR(A271="",C271="",COUNTIF(MajlisTetamu,B271)&lt;&gt;1),"Isi ID / majlis / nama",IF(COUNTIFS(TetamuTable[ID kumpulan],A271,TetamuTable[Majlis],B271)&gt;1,"ID berganda untuk majlis",IF(NOT(ISNUMBER(E271)),"Semak kapasiti",IF(OR(E271&lt;1,MOD(E271,1)&lt;&gt;0),"Semak kapasiti",IF(AND(F271&lt;&gt;"Belum menjawab",F271&lt;&gt;"Hadir",F271&lt;&gt;"Tidak hadir"),"Isi jawapan",IF(F271="Hadir",IF(NOT(ISNUMBER(G271)),"Semak jumlah hadir",IF(OR(G271&lt;1,G271&gt;E271,MOD(G271,1)&lt;&gt;0),"Semak jumlah hadir","OK")),IF(AND(G271&lt;&gt;"",G271&lt;&gt;0),"Jumlah perlu kosong / 0","OK")))))))</f>
        <v/>
      </c>
    </row>
    <row r="272" spans="11:12" ht="30" customHeight="1">
      <c r="K272" s="9">
        <f>IF(L272="","",IF(AND(L272="OK",F272="Hadir"),G272,0))</f>
        <v/>
      </c>
      <c r="L272" s="9">
        <f>IF(AND(A272="",B272="",C272="",D272="",E272="",F272="",G272="",H272="",I272="",J272=""),"",IF(OR(A272="",C272="",COUNTIF(MajlisTetamu,B272)&lt;&gt;1),"Isi ID / majlis / nama",IF(COUNTIFS(TetamuTable[ID kumpulan],A272,TetamuTable[Majlis],B272)&gt;1,"ID berganda untuk majlis",IF(NOT(ISNUMBER(E272)),"Semak kapasiti",IF(OR(E272&lt;1,MOD(E272,1)&lt;&gt;0),"Semak kapasiti",IF(AND(F272&lt;&gt;"Belum menjawab",F272&lt;&gt;"Hadir",F272&lt;&gt;"Tidak hadir"),"Isi jawapan",IF(F272="Hadir",IF(NOT(ISNUMBER(G272)),"Semak jumlah hadir",IF(OR(G272&lt;1,G272&gt;E272,MOD(G272,1)&lt;&gt;0),"Semak jumlah hadir","OK")),IF(AND(G272&lt;&gt;"",G272&lt;&gt;0),"Jumlah perlu kosong / 0","OK")))))))</f>
        <v/>
      </c>
    </row>
    <row r="273" spans="11:12" ht="30" customHeight="1">
      <c r="K273" s="9">
        <f>IF(L273="","",IF(AND(L273="OK",F273="Hadir"),G273,0))</f>
        <v/>
      </c>
      <c r="L273" s="9">
        <f>IF(AND(A273="",B273="",C273="",D273="",E273="",F273="",G273="",H273="",I273="",J273=""),"",IF(OR(A273="",C273="",COUNTIF(MajlisTetamu,B273)&lt;&gt;1),"Isi ID / majlis / nama",IF(COUNTIFS(TetamuTable[ID kumpulan],A273,TetamuTable[Majlis],B273)&gt;1,"ID berganda untuk majlis",IF(NOT(ISNUMBER(E273)),"Semak kapasiti",IF(OR(E273&lt;1,MOD(E273,1)&lt;&gt;0),"Semak kapasiti",IF(AND(F273&lt;&gt;"Belum menjawab",F273&lt;&gt;"Hadir",F273&lt;&gt;"Tidak hadir"),"Isi jawapan",IF(F273="Hadir",IF(NOT(ISNUMBER(G273)),"Semak jumlah hadir",IF(OR(G273&lt;1,G273&gt;E273,MOD(G273,1)&lt;&gt;0),"Semak jumlah hadir","OK")),IF(AND(G273&lt;&gt;"",G273&lt;&gt;0),"Jumlah perlu kosong / 0","OK")))))))</f>
        <v/>
      </c>
    </row>
    <row r="274" spans="11:12" ht="30" customHeight="1">
      <c r="K274" s="9">
        <f>IF(L274="","",IF(AND(L274="OK",F274="Hadir"),G274,0))</f>
        <v/>
      </c>
      <c r="L274" s="9">
        <f>IF(AND(A274="",B274="",C274="",D274="",E274="",F274="",G274="",H274="",I274="",J274=""),"",IF(OR(A274="",C274="",COUNTIF(MajlisTetamu,B274)&lt;&gt;1),"Isi ID / majlis / nama",IF(COUNTIFS(TetamuTable[ID kumpulan],A274,TetamuTable[Majlis],B274)&gt;1,"ID berganda untuk majlis",IF(NOT(ISNUMBER(E274)),"Semak kapasiti",IF(OR(E274&lt;1,MOD(E274,1)&lt;&gt;0),"Semak kapasiti",IF(AND(F274&lt;&gt;"Belum menjawab",F274&lt;&gt;"Hadir",F274&lt;&gt;"Tidak hadir"),"Isi jawapan",IF(F274="Hadir",IF(NOT(ISNUMBER(G274)),"Semak jumlah hadir",IF(OR(G274&lt;1,G274&gt;E274,MOD(G274,1)&lt;&gt;0),"Semak jumlah hadir","OK")),IF(AND(G274&lt;&gt;"",G274&lt;&gt;0),"Jumlah perlu kosong / 0","OK")))))))</f>
        <v/>
      </c>
    </row>
    <row r="275" spans="11:12" ht="30" customHeight="1">
      <c r="K275" s="9">
        <f>IF(L275="","",IF(AND(L275="OK",F275="Hadir"),G275,0))</f>
        <v/>
      </c>
      <c r="L275" s="9">
        <f>IF(AND(A275="",B275="",C275="",D275="",E275="",F275="",G275="",H275="",I275="",J275=""),"",IF(OR(A275="",C275="",COUNTIF(MajlisTetamu,B275)&lt;&gt;1),"Isi ID / majlis / nama",IF(COUNTIFS(TetamuTable[ID kumpulan],A275,TetamuTable[Majlis],B275)&gt;1,"ID berganda untuk majlis",IF(NOT(ISNUMBER(E275)),"Semak kapasiti",IF(OR(E275&lt;1,MOD(E275,1)&lt;&gt;0),"Semak kapasiti",IF(AND(F275&lt;&gt;"Belum menjawab",F275&lt;&gt;"Hadir",F275&lt;&gt;"Tidak hadir"),"Isi jawapan",IF(F275="Hadir",IF(NOT(ISNUMBER(G275)),"Semak jumlah hadir",IF(OR(G275&lt;1,G275&gt;E275,MOD(G275,1)&lt;&gt;0),"Semak jumlah hadir","OK")),IF(AND(G275&lt;&gt;"",G275&lt;&gt;0),"Jumlah perlu kosong / 0","OK")))))))</f>
        <v/>
      </c>
    </row>
    <row r="276" spans="11:12" ht="30" customHeight="1">
      <c r="K276" s="9">
        <f>IF(L276="","",IF(AND(L276="OK",F276="Hadir"),G276,0))</f>
        <v/>
      </c>
      <c r="L276" s="9">
        <f>IF(AND(A276="",B276="",C276="",D276="",E276="",F276="",G276="",H276="",I276="",J276=""),"",IF(OR(A276="",C276="",COUNTIF(MajlisTetamu,B276)&lt;&gt;1),"Isi ID / majlis / nama",IF(COUNTIFS(TetamuTable[ID kumpulan],A276,TetamuTable[Majlis],B276)&gt;1,"ID berganda untuk majlis",IF(NOT(ISNUMBER(E276)),"Semak kapasiti",IF(OR(E276&lt;1,MOD(E276,1)&lt;&gt;0),"Semak kapasiti",IF(AND(F276&lt;&gt;"Belum menjawab",F276&lt;&gt;"Hadir",F276&lt;&gt;"Tidak hadir"),"Isi jawapan",IF(F276="Hadir",IF(NOT(ISNUMBER(G276)),"Semak jumlah hadir",IF(OR(G276&lt;1,G276&gt;E276,MOD(G276,1)&lt;&gt;0),"Semak jumlah hadir","OK")),IF(AND(G276&lt;&gt;"",G276&lt;&gt;0),"Jumlah perlu kosong / 0","OK")))))))</f>
        <v/>
      </c>
    </row>
    <row r="277" spans="11:12" ht="30" customHeight="1">
      <c r="K277" s="9">
        <f>IF(L277="","",IF(AND(L277="OK",F277="Hadir"),G277,0))</f>
        <v/>
      </c>
      <c r="L277" s="9">
        <f>IF(AND(A277="",B277="",C277="",D277="",E277="",F277="",G277="",H277="",I277="",J277=""),"",IF(OR(A277="",C277="",COUNTIF(MajlisTetamu,B277)&lt;&gt;1),"Isi ID / majlis / nama",IF(COUNTIFS(TetamuTable[ID kumpulan],A277,TetamuTable[Majlis],B277)&gt;1,"ID berganda untuk majlis",IF(NOT(ISNUMBER(E277)),"Semak kapasiti",IF(OR(E277&lt;1,MOD(E277,1)&lt;&gt;0),"Semak kapasiti",IF(AND(F277&lt;&gt;"Belum menjawab",F277&lt;&gt;"Hadir",F277&lt;&gt;"Tidak hadir"),"Isi jawapan",IF(F277="Hadir",IF(NOT(ISNUMBER(G277)),"Semak jumlah hadir",IF(OR(G277&lt;1,G277&gt;E277,MOD(G277,1)&lt;&gt;0),"Semak jumlah hadir","OK")),IF(AND(G277&lt;&gt;"",G277&lt;&gt;0),"Jumlah perlu kosong / 0","OK")))))))</f>
        <v/>
      </c>
    </row>
    <row r="278" spans="11:12" ht="30" customHeight="1">
      <c r="K278" s="9">
        <f>IF(L278="","",IF(AND(L278="OK",F278="Hadir"),G278,0))</f>
        <v/>
      </c>
      <c r="L278" s="9">
        <f>IF(AND(A278="",B278="",C278="",D278="",E278="",F278="",G278="",H278="",I278="",J278=""),"",IF(OR(A278="",C278="",COUNTIF(MajlisTetamu,B278)&lt;&gt;1),"Isi ID / majlis / nama",IF(COUNTIFS(TetamuTable[ID kumpulan],A278,TetamuTable[Majlis],B278)&gt;1,"ID berganda untuk majlis",IF(NOT(ISNUMBER(E278)),"Semak kapasiti",IF(OR(E278&lt;1,MOD(E278,1)&lt;&gt;0),"Semak kapasiti",IF(AND(F278&lt;&gt;"Belum menjawab",F278&lt;&gt;"Hadir",F278&lt;&gt;"Tidak hadir"),"Isi jawapan",IF(F278="Hadir",IF(NOT(ISNUMBER(G278)),"Semak jumlah hadir",IF(OR(G278&lt;1,G278&gt;E278,MOD(G278,1)&lt;&gt;0),"Semak jumlah hadir","OK")),IF(AND(G278&lt;&gt;"",G278&lt;&gt;0),"Jumlah perlu kosong / 0","OK")))))))</f>
        <v/>
      </c>
    </row>
    <row r="279" spans="11:12" ht="30" customHeight="1">
      <c r="K279" s="9">
        <f>IF(L279="","",IF(AND(L279="OK",F279="Hadir"),G279,0))</f>
        <v/>
      </c>
      <c r="L279" s="9">
        <f>IF(AND(A279="",B279="",C279="",D279="",E279="",F279="",G279="",H279="",I279="",J279=""),"",IF(OR(A279="",C279="",COUNTIF(MajlisTetamu,B279)&lt;&gt;1),"Isi ID / majlis / nama",IF(COUNTIFS(TetamuTable[ID kumpulan],A279,TetamuTable[Majlis],B279)&gt;1,"ID berganda untuk majlis",IF(NOT(ISNUMBER(E279)),"Semak kapasiti",IF(OR(E279&lt;1,MOD(E279,1)&lt;&gt;0),"Semak kapasiti",IF(AND(F279&lt;&gt;"Belum menjawab",F279&lt;&gt;"Hadir",F279&lt;&gt;"Tidak hadir"),"Isi jawapan",IF(F279="Hadir",IF(NOT(ISNUMBER(G279)),"Semak jumlah hadir",IF(OR(G279&lt;1,G279&gt;E279,MOD(G279,1)&lt;&gt;0),"Semak jumlah hadir","OK")),IF(AND(G279&lt;&gt;"",G279&lt;&gt;0),"Jumlah perlu kosong / 0","OK")))))))</f>
        <v/>
      </c>
    </row>
    <row r="280" spans="11:12" ht="30" customHeight="1">
      <c r="K280" s="9">
        <f>IF(L280="","",IF(AND(L280="OK",F280="Hadir"),G280,0))</f>
        <v/>
      </c>
      <c r="L280" s="9">
        <f>IF(AND(A280="",B280="",C280="",D280="",E280="",F280="",G280="",H280="",I280="",J280=""),"",IF(OR(A280="",C280="",COUNTIF(MajlisTetamu,B280)&lt;&gt;1),"Isi ID / majlis / nama",IF(COUNTIFS(TetamuTable[ID kumpulan],A280,TetamuTable[Majlis],B280)&gt;1,"ID berganda untuk majlis",IF(NOT(ISNUMBER(E280)),"Semak kapasiti",IF(OR(E280&lt;1,MOD(E280,1)&lt;&gt;0),"Semak kapasiti",IF(AND(F280&lt;&gt;"Belum menjawab",F280&lt;&gt;"Hadir",F280&lt;&gt;"Tidak hadir"),"Isi jawapan",IF(F280="Hadir",IF(NOT(ISNUMBER(G280)),"Semak jumlah hadir",IF(OR(G280&lt;1,G280&gt;E280,MOD(G280,1)&lt;&gt;0),"Semak jumlah hadir","OK")),IF(AND(G280&lt;&gt;"",G280&lt;&gt;0),"Jumlah perlu kosong / 0","OK")))))))</f>
        <v/>
      </c>
    </row>
    <row r="281" spans="11:12" ht="30" customHeight="1">
      <c r="K281" s="9">
        <f>IF(L281="","",IF(AND(L281="OK",F281="Hadir"),G281,0))</f>
        <v/>
      </c>
      <c r="L281" s="9">
        <f>IF(AND(A281="",B281="",C281="",D281="",E281="",F281="",G281="",H281="",I281="",J281=""),"",IF(OR(A281="",C281="",COUNTIF(MajlisTetamu,B281)&lt;&gt;1),"Isi ID / majlis / nama",IF(COUNTIFS(TetamuTable[ID kumpulan],A281,TetamuTable[Majlis],B281)&gt;1,"ID berganda untuk majlis",IF(NOT(ISNUMBER(E281)),"Semak kapasiti",IF(OR(E281&lt;1,MOD(E281,1)&lt;&gt;0),"Semak kapasiti",IF(AND(F281&lt;&gt;"Belum menjawab",F281&lt;&gt;"Hadir",F281&lt;&gt;"Tidak hadir"),"Isi jawapan",IF(F281="Hadir",IF(NOT(ISNUMBER(G281)),"Semak jumlah hadir",IF(OR(G281&lt;1,G281&gt;E281,MOD(G281,1)&lt;&gt;0),"Semak jumlah hadir","OK")),IF(AND(G281&lt;&gt;"",G281&lt;&gt;0),"Jumlah perlu kosong / 0","OK")))))))</f>
        <v/>
      </c>
    </row>
    <row r="282" spans="11:12" ht="30" customHeight="1">
      <c r="K282" s="9">
        <f>IF(L282="","",IF(AND(L282="OK",F282="Hadir"),G282,0))</f>
        <v/>
      </c>
      <c r="L282" s="9">
        <f>IF(AND(A282="",B282="",C282="",D282="",E282="",F282="",G282="",H282="",I282="",J282=""),"",IF(OR(A282="",C282="",COUNTIF(MajlisTetamu,B282)&lt;&gt;1),"Isi ID / majlis / nama",IF(COUNTIFS(TetamuTable[ID kumpulan],A282,TetamuTable[Majlis],B282)&gt;1,"ID berganda untuk majlis",IF(NOT(ISNUMBER(E282)),"Semak kapasiti",IF(OR(E282&lt;1,MOD(E282,1)&lt;&gt;0),"Semak kapasiti",IF(AND(F282&lt;&gt;"Belum menjawab",F282&lt;&gt;"Hadir",F282&lt;&gt;"Tidak hadir"),"Isi jawapan",IF(F282="Hadir",IF(NOT(ISNUMBER(G282)),"Semak jumlah hadir",IF(OR(G282&lt;1,G282&gt;E282,MOD(G282,1)&lt;&gt;0),"Semak jumlah hadir","OK")),IF(AND(G282&lt;&gt;"",G282&lt;&gt;0),"Jumlah perlu kosong / 0","OK")))))))</f>
        <v/>
      </c>
    </row>
    <row r="283" spans="11:12" ht="30" customHeight="1">
      <c r="K283" s="9">
        <f>IF(L283="","",IF(AND(L283="OK",F283="Hadir"),G283,0))</f>
        <v/>
      </c>
      <c r="L283" s="9">
        <f>IF(AND(A283="",B283="",C283="",D283="",E283="",F283="",G283="",H283="",I283="",J283=""),"",IF(OR(A283="",C283="",COUNTIF(MajlisTetamu,B283)&lt;&gt;1),"Isi ID / majlis / nama",IF(COUNTIFS(TetamuTable[ID kumpulan],A283,TetamuTable[Majlis],B283)&gt;1,"ID berganda untuk majlis",IF(NOT(ISNUMBER(E283)),"Semak kapasiti",IF(OR(E283&lt;1,MOD(E283,1)&lt;&gt;0),"Semak kapasiti",IF(AND(F283&lt;&gt;"Belum menjawab",F283&lt;&gt;"Hadir",F283&lt;&gt;"Tidak hadir"),"Isi jawapan",IF(F283="Hadir",IF(NOT(ISNUMBER(G283)),"Semak jumlah hadir",IF(OR(G283&lt;1,G283&gt;E283,MOD(G283,1)&lt;&gt;0),"Semak jumlah hadir","OK")),IF(AND(G283&lt;&gt;"",G283&lt;&gt;0),"Jumlah perlu kosong / 0","OK")))))))</f>
        <v/>
      </c>
    </row>
    <row r="284" spans="11:12" ht="30" customHeight="1">
      <c r="K284" s="9">
        <f>IF(L284="","",IF(AND(L284="OK",F284="Hadir"),G284,0))</f>
        <v/>
      </c>
      <c r="L284" s="9">
        <f>IF(AND(A284="",B284="",C284="",D284="",E284="",F284="",G284="",H284="",I284="",J284=""),"",IF(OR(A284="",C284="",COUNTIF(MajlisTetamu,B284)&lt;&gt;1),"Isi ID / majlis / nama",IF(COUNTIFS(TetamuTable[ID kumpulan],A284,TetamuTable[Majlis],B284)&gt;1,"ID berganda untuk majlis",IF(NOT(ISNUMBER(E284)),"Semak kapasiti",IF(OR(E284&lt;1,MOD(E284,1)&lt;&gt;0),"Semak kapasiti",IF(AND(F284&lt;&gt;"Belum menjawab",F284&lt;&gt;"Hadir",F284&lt;&gt;"Tidak hadir"),"Isi jawapan",IF(F284="Hadir",IF(NOT(ISNUMBER(G284)),"Semak jumlah hadir",IF(OR(G284&lt;1,G284&gt;E284,MOD(G284,1)&lt;&gt;0),"Semak jumlah hadir","OK")),IF(AND(G284&lt;&gt;"",G284&lt;&gt;0),"Jumlah perlu kosong / 0","OK")))))))</f>
        <v/>
      </c>
    </row>
    <row r="285" spans="11:12" ht="30" customHeight="1">
      <c r="K285" s="9">
        <f>IF(L285="","",IF(AND(L285="OK",F285="Hadir"),G285,0))</f>
        <v/>
      </c>
      <c r="L285" s="9">
        <f>IF(AND(A285="",B285="",C285="",D285="",E285="",F285="",G285="",H285="",I285="",J285=""),"",IF(OR(A285="",C285="",COUNTIF(MajlisTetamu,B285)&lt;&gt;1),"Isi ID / majlis / nama",IF(COUNTIFS(TetamuTable[ID kumpulan],A285,TetamuTable[Majlis],B285)&gt;1,"ID berganda untuk majlis",IF(NOT(ISNUMBER(E285)),"Semak kapasiti",IF(OR(E285&lt;1,MOD(E285,1)&lt;&gt;0),"Semak kapasiti",IF(AND(F285&lt;&gt;"Belum menjawab",F285&lt;&gt;"Hadir",F285&lt;&gt;"Tidak hadir"),"Isi jawapan",IF(F285="Hadir",IF(NOT(ISNUMBER(G285)),"Semak jumlah hadir",IF(OR(G285&lt;1,G285&gt;E285,MOD(G285,1)&lt;&gt;0),"Semak jumlah hadir","OK")),IF(AND(G285&lt;&gt;"",G285&lt;&gt;0),"Jumlah perlu kosong / 0","OK")))))))</f>
        <v/>
      </c>
    </row>
    <row r="286" spans="11:12" ht="30" customHeight="1">
      <c r="K286" s="9">
        <f>IF(L286="","",IF(AND(L286="OK",F286="Hadir"),G286,0))</f>
        <v/>
      </c>
      <c r="L286" s="9">
        <f>IF(AND(A286="",B286="",C286="",D286="",E286="",F286="",G286="",H286="",I286="",J286=""),"",IF(OR(A286="",C286="",COUNTIF(MajlisTetamu,B286)&lt;&gt;1),"Isi ID / majlis / nama",IF(COUNTIFS(TetamuTable[ID kumpulan],A286,TetamuTable[Majlis],B286)&gt;1,"ID berganda untuk majlis",IF(NOT(ISNUMBER(E286)),"Semak kapasiti",IF(OR(E286&lt;1,MOD(E286,1)&lt;&gt;0),"Semak kapasiti",IF(AND(F286&lt;&gt;"Belum menjawab",F286&lt;&gt;"Hadir",F286&lt;&gt;"Tidak hadir"),"Isi jawapan",IF(F286="Hadir",IF(NOT(ISNUMBER(G286)),"Semak jumlah hadir",IF(OR(G286&lt;1,G286&gt;E286,MOD(G286,1)&lt;&gt;0),"Semak jumlah hadir","OK")),IF(AND(G286&lt;&gt;"",G286&lt;&gt;0),"Jumlah perlu kosong / 0","OK")))))))</f>
        <v/>
      </c>
    </row>
    <row r="287" spans="11:12" ht="30" customHeight="1">
      <c r="K287" s="9">
        <f>IF(L287="","",IF(AND(L287="OK",F287="Hadir"),G287,0))</f>
        <v/>
      </c>
      <c r="L287" s="9">
        <f>IF(AND(A287="",B287="",C287="",D287="",E287="",F287="",G287="",H287="",I287="",J287=""),"",IF(OR(A287="",C287="",COUNTIF(MajlisTetamu,B287)&lt;&gt;1),"Isi ID / majlis / nama",IF(COUNTIFS(TetamuTable[ID kumpulan],A287,TetamuTable[Majlis],B287)&gt;1,"ID berganda untuk majlis",IF(NOT(ISNUMBER(E287)),"Semak kapasiti",IF(OR(E287&lt;1,MOD(E287,1)&lt;&gt;0),"Semak kapasiti",IF(AND(F287&lt;&gt;"Belum menjawab",F287&lt;&gt;"Hadir",F287&lt;&gt;"Tidak hadir"),"Isi jawapan",IF(F287="Hadir",IF(NOT(ISNUMBER(G287)),"Semak jumlah hadir",IF(OR(G287&lt;1,G287&gt;E287,MOD(G287,1)&lt;&gt;0),"Semak jumlah hadir","OK")),IF(AND(G287&lt;&gt;"",G287&lt;&gt;0),"Jumlah perlu kosong / 0","OK")))))))</f>
        <v/>
      </c>
    </row>
    <row r="288" spans="11:12" ht="30" customHeight="1">
      <c r="K288" s="9">
        <f>IF(L288="","",IF(AND(L288="OK",F288="Hadir"),G288,0))</f>
        <v/>
      </c>
      <c r="L288" s="9">
        <f>IF(AND(A288="",B288="",C288="",D288="",E288="",F288="",G288="",H288="",I288="",J288=""),"",IF(OR(A288="",C288="",COUNTIF(MajlisTetamu,B288)&lt;&gt;1),"Isi ID / majlis / nama",IF(COUNTIFS(TetamuTable[ID kumpulan],A288,TetamuTable[Majlis],B288)&gt;1,"ID berganda untuk majlis",IF(NOT(ISNUMBER(E288)),"Semak kapasiti",IF(OR(E288&lt;1,MOD(E288,1)&lt;&gt;0),"Semak kapasiti",IF(AND(F288&lt;&gt;"Belum menjawab",F288&lt;&gt;"Hadir",F288&lt;&gt;"Tidak hadir"),"Isi jawapan",IF(F288="Hadir",IF(NOT(ISNUMBER(G288)),"Semak jumlah hadir",IF(OR(G288&lt;1,G288&gt;E288,MOD(G288,1)&lt;&gt;0),"Semak jumlah hadir","OK")),IF(AND(G288&lt;&gt;"",G288&lt;&gt;0),"Jumlah perlu kosong / 0","OK")))))))</f>
        <v/>
      </c>
    </row>
    <row r="289" spans="11:12" ht="30" customHeight="1">
      <c r="K289" s="9">
        <f>IF(L289="","",IF(AND(L289="OK",F289="Hadir"),G289,0))</f>
        <v/>
      </c>
      <c r="L289" s="9">
        <f>IF(AND(A289="",B289="",C289="",D289="",E289="",F289="",G289="",H289="",I289="",J289=""),"",IF(OR(A289="",C289="",COUNTIF(MajlisTetamu,B289)&lt;&gt;1),"Isi ID / majlis / nama",IF(COUNTIFS(TetamuTable[ID kumpulan],A289,TetamuTable[Majlis],B289)&gt;1,"ID berganda untuk majlis",IF(NOT(ISNUMBER(E289)),"Semak kapasiti",IF(OR(E289&lt;1,MOD(E289,1)&lt;&gt;0),"Semak kapasiti",IF(AND(F289&lt;&gt;"Belum menjawab",F289&lt;&gt;"Hadir",F289&lt;&gt;"Tidak hadir"),"Isi jawapan",IF(F289="Hadir",IF(NOT(ISNUMBER(G289)),"Semak jumlah hadir",IF(OR(G289&lt;1,G289&gt;E289,MOD(G289,1)&lt;&gt;0),"Semak jumlah hadir","OK")),IF(AND(G289&lt;&gt;"",G289&lt;&gt;0),"Jumlah perlu kosong / 0","OK")))))))</f>
        <v/>
      </c>
    </row>
    <row r="290" spans="11:12" ht="30" customHeight="1">
      <c r="K290" s="9">
        <f>IF(L290="","",IF(AND(L290="OK",F290="Hadir"),G290,0))</f>
        <v/>
      </c>
      <c r="L290" s="9">
        <f>IF(AND(A290="",B290="",C290="",D290="",E290="",F290="",G290="",H290="",I290="",J290=""),"",IF(OR(A290="",C290="",COUNTIF(MajlisTetamu,B290)&lt;&gt;1),"Isi ID / majlis / nama",IF(COUNTIFS(TetamuTable[ID kumpulan],A290,TetamuTable[Majlis],B290)&gt;1,"ID berganda untuk majlis",IF(NOT(ISNUMBER(E290)),"Semak kapasiti",IF(OR(E290&lt;1,MOD(E290,1)&lt;&gt;0),"Semak kapasiti",IF(AND(F290&lt;&gt;"Belum menjawab",F290&lt;&gt;"Hadir",F290&lt;&gt;"Tidak hadir"),"Isi jawapan",IF(F290="Hadir",IF(NOT(ISNUMBER(G290)),"Semak jumlah hadir",IF(OR(G290&lt;1,G290&gt;E290,MOD(G290,1)&lt;&gt;0),"Semak jumlah hadir","OK")),IF(AND(G290&lt;&gt;"",G290&lt;&gt;0),"Jumlah perlu kosong / 0","OK")))))))</f>
        <v/>
      </c>
    </row>
    <row r="291" spans="11:12" ht="30" customHeight="1">
      <c r="K291" s="9">
        <f>IF(L291="","",IF(AND(L291="OK",F291="Hadir"),G291,0))</f>
        <v/>
      </c>
      <c r="L291" s="9">
        <f>IF(AND(A291="",B291="",C291="",D291="",E291="",F291="",G291="",H291="",I291="",J291=""),"",IF(OR(A291="",C291="",COUNTIF(MajlisTetamu,B291)&lt;&gt;1),"Isi ID / majlis / nama",IF(COUNTIFS(TetamuTable[ID kumpulan],A291,TetamuTable[Majlis],B291)&gt;1,"ID berganda untuk majlis",IF(NOT(ISNUMBER(E291)),"Semak kapasiti",IF(OR(E291&lt;1,MOD(E291,1)&lt;&gt;0),"Semak kapasiti",IF(AND(F291&lt;&gt;"Belum menjawab",F291&lt;&gt;"Hadir",F291&lt;&gt;"Tidak hadir"),"Isi jawapan",IF(F291="Hadir",IF(NOT(ISNUMBER(G291)),"Semak jumlah hadir",IF(OR(G291&lt;1,G291&gt;E291,MOD(G291,1)&lt;&gt;0),"Semak jumlah hadir","OK")),IF(AND(G291&lt;&gt;"",G291&lt;&gt;0),"Jumlah perlu kosong / 0","OK")))))))</f>
        <v/>
      </c>
    </row>
    <row r="292" spans="11:12" ht="30" customHeight="1">
      <c r="K292" s="9">
        <f>IF(L292="","",IF(AND(L292="OK",F292="Hadir"),G292,0))</f>
        <v/>
      </c>
      <c r="L292" s="9">
        <f>IF(AND(A292="",B292="",C292="",D292="",E292="",F292="",G292="",H292="",I292="",J292=""),"",IF(OR(A292="",C292="",COUNTIF(MajlisTetamu,B292)&lt;&gt;1),"Isi ID / majlis / nama",IF(COUNTIFS(TetamuTable[ID kumpulan],A292,TetamuTable[Majlis],B292)&gt;1,"ID berganda untuk majlis",IF(NOT(ISNUMBER(E292)),"Semak kapasiti",IF(OR(E292&lt;1,MOD(E292,1)&lt;&gt;0),"Semak kapasiti",IF(AND(F292&lt;&gt;"Belum menjawab",F292&lt;&gt;"Hadir",F292&lt;&gt;"Tidak hadir"),"Isi jawapan",IF(F292="Hadir",IF(NOT(ISNUMBER(G292)),"Semak jumlah hadir",IF(OR(G292&lt;1,G292&gt;E292,MOD(G292,1)&lt;&gt;0),"Semak jumlah hadir","OK")),IF(AND(G292&lt;&gt;"",G292&lt;&gt;0),"Jumlah perlu kosong / 0","OK")))))))</f>
        <v/>
      </c>
    </row>
    <row r="293" spans="11:12" ht="30" customHeight="1">
      <c r="K293" s="9">
        <f>IF(L293="","",IF(AND(L293="OK",F293="Hadir"),G293,0))</f>
        <v/>
      </c>
      <c r="L293" s="9">
        <f>IF(AND(A293="",B293="",C293="",D293="",E293="",F293="",G293="",H293="",I293="",J293=""),"",IF(OR(A293="",C293="",COUNTIF(MajlisTetamu,B293)&lt;&gt;1),"Isi ID / majlis / nama",IF(COUNTIFS(TetamuTable[ID kumpulan],A293,TetamuTable[Majlis],B293)&gt;1,"ID berganda untuk majlis",IF(NOT(ISNUMBER(E293)),"Semak kapasiti",IF(OR(E293&lt;1,MOD(E293,1)&lt;&gt;0),"Semak kapasiti",IF(AND(F293&lt;&gt;"Belum menjawab",F293&lt;&gt;"Hadir",F293&lt;&gt;"Tidak hadir"),"Isi jawapan",IF(F293="Hadir",IF(NOT(ISNUMBER(G293)),"Semak jumlah hadir",IF(OR(G293&lt;1,G293&gt;E293,MOD(G293,1)&lt;&gt;0),"Semak jumlah hadir","OK")),IF(AND(G293&lt;&gt;"",G293&lt;&gt;0),"Jumlah perlu kosong / 0","OK")))))))</f>
        <v/>
      </c>
    </row>
    <row r="294" spans="11:12" ht="30" customHeight="1">
      <c r="K294" s="9">
        <f>IF(L294="","",IF(AND(L294="OK",F294="Hadir"),G294,0))</f>
        <v/>
      </c>
      <c r="L294" s="9">
        <f>IF(AND(A294="",B294="",C294="",D294="",E294="",F294="",G294="",H294="",I294="",J294=""),"",IF(OR(A294="",C294="",COUNTIF(MajlisTetamu,B294)&lt;&gt;1),"Isi ID / majlis / nama",IF(COUNTIFS(TetamuTable[ID kumpulan],A294,TetamuTable[Majlis],B294)&gt;1,"ID berganda untuk majlis",IF(NOT(ISNUMBER(E294)),"Semak kapasiti",IF(OR(E294&lt;1,MOD(E294,1)&lt;&gt;0),"Semak kapasiti",IF(AND(F294&lt;&gt;"Belum menjawab",F294&lt;&gt;"Hadir",F294&lt;&gt;"Tidak hadir"),"Isi jawapan",IF(F294="Hadir",IF(NOT(ISNUMBER(G294)),"Semak jumlah hadir",IF(OR(G294&lt;1,G294&gt;E294,MOD(G294,1)&lt;&gt;0),"Semak jumlah hadir","OK")),IF(AND(G294&lt;&gt;"",G294&lt;&gt;0),"Jumlah perlu kosong / 0","OK")))))))</f>
        <v/>
      </c>
    </row>
    <row r="295" spans="11:12" ht="30" customHeight="1">
      <c r="K295" s="9">
        <f>IF(L295="","",IF(AND(L295="OK",F295="Hadir"),G295,0))</f>
        <v/>
      </c>
      <c r="L295" s="9">
        <f>IF(AND(A295="",B295="",C295="",D295="",E295="",F295="",G295="",H295="",I295="",J295=""),"",IF(OR(A295="",C295="",COUNTIF(MajlisTetamu,B295)&lt;&gt;1),"Isi ID / majlis / nama",IF(COUNTIFS(TetamuTable[ID kumpulan],A295,TetamuTable[Majlis],B295)&gt;1,"ID berganda untuk majlis",IF(NOT(ISNUMBER(E295)),"Semak kapasiti",IF(OR(E295&lt;1,MOD(E295,1)&lt;&gt;0),"Semak kapasiti",IF(AND(F295&lt;&gt;"Belum menjawab",F295&lt;&gt;"Hadir",F295&lt;&gt;"Tidak hadir"),"Isi jawapan",IF(F295="Hadir",IF(NOT(ISNUMBER(G295)),"Semak jumlah hadir",IF(OR(G295&lt;1,G295&gt;E295,MOD(G295,1)&lt;&gt;0),"Semak jumlah hadir","OK")),IF(AND(G295&lt;&gt;"",G295&lt;&gt;0),"Jumlah perlu kosong / 0","OK")))))))</f>
        <v/>
      </c>
    </row>
    <row r="296" spans="11:12" ht="30" customHeight="1">
      <c r="K296" s="9">
        <f>IF(L296="","",IF(AND(L296="OK",F296="Hadir"),G296,0))</f>
        <v/>
      </c>
      <c r="L296" s="9">
        <f>IF(AND(A296="",B296="",C296="",D296="",E296="",F296="",G296="",H296="",I296="",J296=""),"",IF(OR(A296="",C296="",COUNTIF(MajlisTetamu,B296)&lt;&gt;1),"Isi ID / majlis / nama",IF(COUNTIFS(TetamuTable[ID kumpulan],A296,TetamuTable[Majlis],B296)&gt;1,"ID berganda untuk majlis",IF(NOT(ISNUMBER(E296)),"Semak kapasiti",IF(OR(E296&lt;1,MOD(E296,1)&lt;&gt;0),"Semak kapasiti",IF(AND(F296&lt;&gt;"Belum menjawab",F296&lt;&gt;"Hadir",F296&lt;&gt;"Tidak hadir"),"Isi jawapan",IF(F296="Hadir",IF(NOT(ISNUMBER(G296)),"Semak jumlah hadir",IF(OR(G296&lt;1,G296&gt;E296,MOD(G296,1)&lt;&gt;0),"Semak jumlah hadir","OK")),IF(AND(G296&lt;&gt;"",G296&lt;&gt;0),"Jumlah perlu kosong / 0","OK")))))))</f>
        <v/>
      </c>
    </row>
    <row r="297" spans="11:12" ht="30" customHeight="1">
      <c r="K297" s="9">
        <f>IF(L297="","",IF(AND(L297="OK",F297="Hadir"),G297,0))</f>
        <v/>
      </c>
      <c r="L297" s="9">
        <f>IF(AND(A297="",B297="",C297="",D297="",E297="",F297="",G297="",H297="",I297="",J297=""),"",IF(OR(A297="",C297="",COUNTIF(MajlisTetamu,B297)&lt;&gt;1),"Isi ID / majlis / nama",IF(COUNTIFS(TetamuTable[ID kumpulan],A297,TetamuTable[Majlis],B297)&gt;1,"ID berganda untuk majlis",IF(NOT(ISNUMBER(E297)),"Semak kapasiti",IF(OR(E297&lt;1,MOD(E297,1)&lt;&gt;0),"Semak kapasiti",IF(AND(F297&lt;&gt;"Belum menjawab",F297&lt;&gt;"Hadir",F297&lt;&gt;"Tidak hadir"),"Isi jawapan",IF(F297="Hadir",IF(NOT(ISNUMBER(G297)),"Semak jumlah hadir",IF(OR(G297&lt;1,G297&gt;E297,MOD(G297,1)&lt;&gt;0),"Semak jumlah hadir","OK")),IF(AND(G297&lt;&gt;"",G297&lt;&gt;0),"Jumlah perlu kosong / 0","OK")))))))</f>
        <v/>
      </c>
    </row>
    <row r="298" spans="11:12" ht="30" customHeight="1">
      <c r="K298" s="9">
        <f>IF(L298="","",IF(AND(L298="OK",F298="Hadir"),G298,0))</f>
        <v/>
      </c>
      <c r="L298" s="9">
        <f>IF(AND(A298="",B298="",C298="",D298="",E298="",F298="",G298="",H298="",I298="",J298=""),"",IF(OR(A298="",C298="",COUNTIF(MajlisTetamu,B298)&lt;&gt;1),"Isi ID / majlis / nama",IF(COUNTIFS(TetamuTable[ID kumpulan],A298,TetamuTable[Majlis],B298)&gt;1,"ID berganda untuk majlis",IF(NOT(ISNUMBER(E298)),"Semak kapasiti",IF(OR(E298&lt;1,MOD(E298,1)&lt;&gt;0),"Semak kapasiti",IF(AND(F298&lt;&gt;"Belum menjawab",F298&lt;&gt;"Hadir",F298&lt;&gt;"Tidak hadir"),"Isi jawapan",IF(F298="Hadir",IF(NOT(ISNUMBER(G298)),"Semak jumlah hadir",IF(OR(G298&lt;1,G298&gt;E298,MOD(G298,1)&lt;&gt;0),"Semak jumlah hadir","OK")),IF(AND(G298&lt;&gt;"",G298&lt;&gt;0),"Jumlah perlu kosong / 0","OK")))))))</f>
        <v/>
      </c>
    </row>
    <row r="299" spans="11:12" ht="30" customHeight="1">
      <c r="K299" s="9">
        <f>IF(L299="","",IF(AND(L299="OK",F299="Hadir"),G299,0))</f>
        <v/>
      </c>
      <c r="L299" s="9">
        <f>IF(AND(A299="",B299="",C299="",D299="",E299="",F299="",G299="",H299="",I299="",J299=""),"",IF(OR(A299="",C299="",COUNTIF(MajlisTetamu,B299)&lt;&gt;1),"Isi ID / majlis / nama",IF(COUNTIFS(TetamuTable[ID kumpulan],A299,TetamuTable[Majlis],B299)&gt;1,"ID berganda untuk majlis",IF(NOT(ISNUMBER(E299)),"Semak kapasiti",IF(OR(E299&lt;1,MOD(E299,1)&lt;&gt;0),"Semak kapasiti",IF(AND(F299&lt;&gt;"Belum menjawab",F299&lt;&gt;"Hadir",F299&lt;&gt;"Tidak hadir"),"Isi jawapan",IF(F299="Hadir",IF(NOT(ISNUMBER(G299)),"Semak jumlah hadir",IF(OR(G299&lt;1,G299&gt;E299,MOD(G299,1)&lt;&gt;0),"Semak jumlah hadir","OK")),IF(AND(G299&lt;&gt;"",G299&lt;&gt;0),"Jumlah perlu kosong / 0","OK")))))))</f>
        <v/>
      </c>
    </row>
    <row r="300" spans="11:12" ht="30" customHeight="1">
      <c r="K300" s="9">
        <f>IF(L300="","",IF(AND(L300="OK",F300="Hadir"),G300,0))</f>
        <v/>
      </c>
      <c r="L300" s="9">
        <f>IF(AND(A300="",B300="",C300="",D300="",E300="",F300="",G300="",H300="",I300="",J300=""),"",IF(OR(A300="",C300="",COUNTIF(MajlisTetamu,B300)&lt;&gt;1),"Isi ID / majlis / nama",IF(COUNTIFS(TetamuTable[ID kumpulan],A300,TetamuTable[Majlis],B300)&gt;1,"ID berganda untuk majlis",IF(NOT(ISNUMBER(E300)),"Semak kapasiti",IF(OR(E300&lt;1,MOD(E300,1)&lt;&gt;0),"Semak kapasiti",IF(AND(F300&lt;&gt;"Belum menjawab",F300&lt;&gt;"Hadir",F300&lt;&gt;"Tidak hadir"),"Isi jawapan",IF(F300="Hadir",IF(NOT(ISNUMBER(G300)),"Semak jumlah hadir",IF(OR(G300&lt;1,G300&gt;E300,MOD(G300,1)&lt;&gt;0),"Semak jumlah hadir","OK")),IF(AND(G300&lt;&gt;"",G300&lt;&gt;0),"Jumlah perlu kosong / 0","OK")))))))</f>
        <v/>
      </c>
    </row>
    <row r="301" spans="11:12" ht="30" customHeight="1">
      <c r="K301" s="9">
        <f>IF(L301="","",IF(AND(L301="OK",F301="Hadir"),G301,0))</f>
        <v/>
      </c>
      <c r="L301" s="9">
        <f>IF(AND(A301="",B301="",C301="",D301="",E301="",F301="",G301="",H301="",I301="",J301=""),"",IF(OR(A301="",C301="",COUNTIF(MajlisTetamu,B301)&lt;&gt;1),"Isi ID / majlis / nama",IF(COUNTIFS(TetamuTable[ID kumpulan],A301,TetamuTable[Majlis],B301)&gt;1,"ID berganda untuk majlis",IF(NOT(ISNUMBER(E301)),"Semak kapasiti",IF(OR(E301&lt;1,MOD(E301,1)&lt;&gt;0),"Semak kapasiti",IF(AND(F301&lt;&gt;"Belum menjawab",F301&lt;&gt;"Hadir",F301&lt;&gt;"Tidak hadir"),"Isi jawapan",IF(F301="Hadir",IF(NOT(ISNUMBER(G301)),"Semak jumlah hadir",IF(OR(G301&lt;1,G301&gt;E301,MOD(G301,1)&lt;&gt;0),"Semak jumlah hadir","OK")),IF(AND(G301&lt;&gt;"",G301&lt;&gt;0),"Jumlah perlu kosong / 0","OK")))))))</f>
        <v/>
      </c>
    </row>
    <row r="302" spans="11:12" ht="30" customHeight="1">
      <c r="K302" s="9">
        <f>IF(L302="","",IF(AND(L302="OK",F302="Hadir"),G302,0))</f>
        <v/>
      </c>
      <c r="L302" s="9">
        <f>IF(AND(A302="",B302="",C302="",D302="",E302="",F302="",G302="",H302="",I302="",J302=""),"",IF(OR(A302="",C302="",COUNTIF(MajlisTetamu,B302)&lt;&gt;1),"Isi ID / majlis / nama",IF(COUNTIFS(TetamuTable[ID kumpulan],A302,TetamuTable[Majlis],B302)&gt;1,"ID berganda untuk majlis",IF(NOT(ISNUMBER(E302)),"Semak kapasiti",IF(OR(E302&lt;1,MOD(E302,1)&lt;&gt;0),"Semak kapasiti",IF(AND(F302&lt;&gt;"Belum menjawab",F302&lt;&gt;"Hadir",F302&lt;&gt;"Tidak hadir"),"Isi jawapan",IF(F302="Hadir",IF(NOT(ISNUMBER(G302)),"Semak jumlah hadir",IF(OR(G302&lt;1,G302&gt;E302,MOD(G302,1)&lt;&gt;0),"Semak jumlah hadir","OK")),IF(AND(G302&lt;&gt;"",G302&lt;&gt;0),"Jumlah perlu kosong / 0","OK")))))))</f>
        <v/>
      </c>
    </row>
    <row r="303" spans="11:12" ht="30" customHeight="1">
      <c r="K303" s="9">
        <f>IF(L303="","",IF(AND(L303="OK",F303="Hadir"),G303,0))</f>
        <v/>
      </c>
      <c r="L303" s="9">
        <f>IF(AND(A303="",B303="",C303="",D303="",E303="",F303="",G303="",H303="",I303="",J303=""),"",IF(OR(A303="",C303="",COUNTIF(MajlisTetamu,B303)&lt;&gt;1),"Isi ID / majlis / nama",IF(COUNTIFS(TetamuTable[ID kumpulan],A303,TetamuTable[Majlis],B303)&gt;1,"ID berganda untuk majlis",IF(NOT(ISNUMBER(E303)),"Semak kapasiti",IF(OR(E303&lt;1,MOD(E303,1)&lt;&gt;0),"Semak kapasiti",IF(AND(F303&lt;&gt;"Belum menjawab",F303&lt;&gt;"Hadir",F303&lt;&gt;"Tidak hadir"),"Isi jawapan",IF(F303="Hadir",IF(NOT(ISNUMBER(G303)),"Semak jumlah hadir",IF(OR(G303&lt;1,G303&gt;E303,MOD(G303,1)&lt;&gt;0),"Semak jumlah hadir","OK")),IF(AND(G303&lt;&gt;"",G303&lt;&gt;0),"Jumlah perlu kosong / 0","OK")))))))</f>
        <v/>
      </c>
    </row>
    <row r="304" spans="11:12" ht="30" customHeight="1">
      <c r="K304" s="9">
        <f>IF(L304="","",IF(AND(L304="OK",F304="Hadir"),G304,0))</f>
        <v/>
      </c>
      <c r="L304" s="9">
        <f>IF(AND(A304="",B304="",C304="",D304="",E304="",F304="",G304="",H304="",I304="",J304=""),"",IF(OR(A304="",C304="",COUNTIF(MajlisTetamu,B304)&lt;&gt;1),"Isi ID / majlis / nama",IF(COUNTIFS(TetamuTable[ID kumpulan],A304,TetamuTable[Majlis],B304)&gt;1,"ID berganda untuk majlis",IF(NOT(ISNUMBER(E304)),"Semak kapasiti",IF(OR(E304&lt;1,MOD(E304,1)&lt;&gt;0),"Semak kapasiti",IF(AND(F304&lt;&gt;"Belum menjawab",F304&lt;&gt;"Hadir",F304&lt;&gt;"Tidak hadir"),"Isi jawapan",IF(F304="Hadir",IF(NOT(ISNUMBER(G304)),"Semak jumlah hadir",IF(OR(G304&lt;1,G304&gt;E304,MOD(G304,1)&lt;&gt;0),"Semak jumlah hadir","OK")),IF(AND(G304&lt;&gt;"",G304&lt;&gt;0),"Jumlah perlu kosong / 0","OK")))))))</f>
        <v/>
      </c>
    </row>
    <row r="305" spans="11:12" ht="30" customHeight="1">
      <c r="K305" s="9">
        <f>IF(L305="","",IF(AND(L305="OK",F305="Hadir"),G305,0))</f>
        <v/>
      </c>
      <c r="L305" s="9">
        <f>IF(AND(A305="",B305="",C305="",D305="",E305="",F305="",G305="",H305="",I305="",J305=""),"",IF(OR(A305="",C305="",COUNTIF(MajlisTetamu,B305)&lt;&gt;1),"Isi ID / majlis / nama",IF(COUNTIFS(TetamuTable[ID kumpulan],A305,TetamuTable[Majlis],B305)&gt;1,"ID berganda untuk majlis",IF(NOT(ISNUMBER(E305)),"Semak kapasiti",IF(OR(E305&lt;1,MOD(E305,1)&lt;&gt;0),"Semak kapasiti",IF(AND(F305&lt;&gt;"Belum menjawab",F305&lt;&gt;"Hadir",F305&lt;&gt;"Tidak hadir"),"Isi jawapan",IF(F305="Hadir",IF(NOT(ISNUMBER(G305)),"Semak jumlah hadir",IF(OR(G305&lt;1,G305&gt;E305,MOD(G305,1)&lt;&gt;0),"Semak jumlah hadir","OK")),IF(AND(G305&lt;&gt;"",G305&lt;&gt;0),"Jumlah perlu kosong / 0","OK")))))))</f>
        <v/>
      </c>
    </row>
    <row r="306" spans="11:12" ht="30" customHeight="1">
      <c r="K306" s="9">
        <f>IF(L306="","",IF(AND(L306="OK",F306="Hadir"),G306,0))</f>
        <v/>
      </c>
      <c r="L306" s="9">
        <f>IF(AND(A306="",B306="",C306="",D306="",E306="",F306="",G306="",H306="",I306="",J306=""),"",IF(OR(A306="",C306="",COUNTIF(MajlisTetamu,B306)&lt;&gt;1),"Isi ID / majlis / nama",IF(COUNTIFS(TetamuTable[ID kumpulan],A306,TetamuTable[Majlis],B306)&gt;1,"ID berganda untuk majlis",IF(NOT(ISNUMBER(E306)),"Semak kapasiti",IF(OR(E306&lt;1,MOD(E306,1)&lt;&gt;0),"Semak kapasiti",IF(AND(F306&lt;&gt;"Belum menjawab",F306&lt;&gt;"Hadir",F306&lt;&gt;"Tidak hadir"),"Isi jawapan",IF(F306="Hadir",IF(NOT(ISNUMBER(G306)),"Semak jumlah hadir",IF(OR(G306&lt;1,G306&gt;E306,MOD(G306,1)&lt;&gt;0),"Semak jumlah hadir","OK")),IF(AND(G306&lt;&gt;"",G306&lt;&gt;0),"Jumlah perlu kosong / 0","OK")))))))</f>
        <v/>
      </c>
    </row>
    <row r="307" spans="11:12" ht="30" customHeight="1">
      <c r="K307" s="9">
        <f>IF(L307="","",IF(AND(L307="OK",F307="Hadir"),G307,0))</f>
        <v/>
      </c>
      <c r="L307" s="9">
        <f>IF(AND(A307="",B307="",C307="",D307="",E307="",F307="",G307="",H307="",I307="",J307=""),"",IF(OR(A307="",C307="",COUNTIF(MajlisTetamu,B307)&lt;&gt;1),"Isi ID / majlis / nama",IF(COUNTIFS(TetamuTable[ID kumpulan],A307,TetamuTable[Majlis],B307)&gt;1,"ID berganda untuk majlis",IF(NOT(ISNUMBER(E307)),"Semak kapasiti",IF(OR(E307&lt;1,MOD(E307,1)&lt;&gt;0),"Semak kapasiti",IF(AND(F307&lt;&gt;"Belum menjawab",F307&lt;&gt;"Hadir",F307&lt;&gt;"Tidak hadir"),"Isi jawapan",IF(F307="Hadir",IF(NOT(ISNUMBER(G307)),"Semak jumlah hadir",IF(OR(G307&lt;1,G307&gt;E307,MOD(G307,1)&lt;&gt;0),"Semak jumlah hadir","OK")),IF(AND(G307&lt;&gt;"",G307&lt;&gt;0),"Jumlah perlu kosong / 0","OK")))))))</f>
        <v/>
      </c>
    </row>
    <row r="308" spans="11:12" ht="30" customHeight="1">
      <c r="K308" s="9">
        <f>IF(L308="","",IF(AND(L308="OK",F308="Hadir"),G308,0))</f>
        <v/>
      </c>
      <c r="L308" s="9">
        <f>IF(AND(A308="",B308="",C308="",D308="",E308="",F308="",G308="",H308="",I308="",J308=""),"",IF(OR(A308="",C308="",COUNTIF(MajlisTetamu,B308)&lt;&gt;1),"Isi ID / majlis / nama",IF(COUNTIFS(TetamuTable[ID kumpulan],A308,TetamuTable[Majlis],B308)&gt;1,"ID berganda untuk majlis",IF(NOT(ISNUMBER(E308)),"Semak kapasiti",IF(OR(E308&lt;1,MOD(E308,1)&lt;&gt;0),"Semak kapasiti",IF(AND(F308&lt;&gt;"Belum menjawab",F308&lt;&gt;"Hadir",F308&lt;&gt;"Tidak hadir"),"Isi jawapan",IF(F308="Hadir",IF(NOT(ISNUMBER(G308)),"Semak jumlah hadir",IF(OR(G308&lt;1,G308&gt;E308,MOD(G308,1)&lt;&gt;0),"Semak jumlah hadir","OK")),IF(AND(G308&lt;&gt;"",G308&lt;&gt;0),"Jumlah perlu kosong / 0","OK")))))))</f>
        <v/>
      </c>
    </row>
    <row r="309" spans="11:12" ht="30" customHeight="1">
      <c r="K309" s="9">
        <f>IF(L309="","",IF(AND(L309="OK",F309="Hadir"),G309,0))</f>
        <v/>
      </c>
      <c r="L309" s="9">
        <f>IF(AND(A309="",B309="",C309="",D309="",E309="",F309="",G309="",H309="",I309="",J309=""),"",IF(OR(A309="",C309="",COUNTIF(MajlisTetamu,B309)&lt;&gt;1),"Isi ID / majlis / nama",IF(COUNTIFS(TetamuTable[ID kumpulan],A309,TetamuTable[Majlis],B309)&gt;1,"ID berganda untuk majlis",IF(NOT(ISNUMBER(E309)),"Semak kapasiti",IF(OR(E309&lt;1,MOD(E309,1)&lt;&gt;0),"Semak kapasiti",IF(AND(F309&lt;&gt;"Belum menjawab",F309&lt;&gt;"Hadir",F309&lt;&gt;"Tidak hadir"),"Isi jawapan",IF(F309="Hadir",IF(NOT(ISNUMBER(G309)),"Semak jumlah hadir",IF(OR(G309&lt;1,G309&gt;E309,MOD(G309,1)&lt;&gt;0),"Semak jumlah hadir","OK")),IF(AND(G309&lt;&gt;"",G309&lt;&gt;0),"Jumlah perlu kosong / 0","OK")))))))</f>
        <v/>
      </c>
    </row>
    <row r="310" spans="11:12" ht="30" customHeight="1">
      <c r="K310" s="9">
        <f>IF(L310="","",IF(AND(L310="OK",F310="Hadir"),G310,0))</f>
        <v/>
      </c>
      <c r="L310" s="9">
        <f>IF(AND(A310="",B310="",C310="",D310="",E310="",F310="",G310="",H310="",I310="",J310=""),"",IF(OR(A310="",C310="",COUNTIF(MajlisTetamu,B310)&lt;&gt;1),"Isi ID / majlis / nama",IF(COUNTIFS(TetamuTable[ID kumpulan],A310,TetamuTable[Majlis],B310)&gt;1,"ID berganda untuk majlis",IF(NOT(ISNUMBER(E310)),"Semak kapasiti",IF(OR(E310&lt;1,MOD(E310,1)&lt;&gt;0),"Semak kapasiti",IF(AND(F310&lt;&gt;"Belum menjawab",F310&lt;&gt;"Hadir",F310&lt;&gt;"Tidak hadir"),"Isi jawapan",IF(F310="Hadir",IF(NOT(ISNUMBER(G310)),"Semak jumlah hadir",IF(OR(G310&lt;1,G310&gt;E310,MOD(G310,1)&lt;&gt;0),"Semak jumlah hadir","OK")),IF(AND(G310&lt;&gt;"",G310&lt;&gt;0),"Jumlah perlu kosong / 0","OK")))))))</f>
        <v/>
      </c>
    </row>
    <row r="311" spans="11:12" ht="30" customHeight="1">
      <c r="K311" s="9">
        <f>IF(L311="","",IF(AND(L311="OK",F311="Hadir"),G311,0))</f>
        <v/>
      </c>
      <c r="L311" s="9">
        <f>IF(AND(A311="",B311="",C311="",D311="",E311="",F311="",G311="",H311="",I311="",J311=""),"",IF(OR(A311="",C311="",COUNTIF(MajlisTetamu,B311)&lt;&gt;1),"Isi ID / majlis / nama",IF(COUNTIFS(TetamuTable[ID kumpulan],A311,TetamuTable[Majlis],B311)&gt;1,"ID berganda untuk majlis",IF(NOT(ISNUMBER(E311)),"Semak kapasiti",IF(OR(E311&lt;1,MOD(E311,1)&lt;&gt;0),"Semak kapasiti",IF(AND(F311&lt;&gt;"Belum menjawab",F311&lt;&gt;"Hadir",F311&lt;&gt;"Tidak hadir"),"Isi jawapan",IF(F311="Hadir",IF(NOT(ISNUMBER(G311)),"Semak jumlah hadir",IF(OR(G311&lt;1,G311&gt;E311,MOD(G311,1)&lt;&gt;0),"Semak jumlah hadir","OK")),IF(AND(G311&lt;&gt;"",G311&lt;&gt;0),"Jumlah perlu kosong / 0","OK")))))))</f>
        <v/>
      </c>
    </row>
    <row r="312" spans="11:12" ht="30" customHeight="1">
      <c r="K312" s="9">
        <f>IF(L312="","",IF(AND(L312="OK",F312="Hadir"),G312,0))</f>
        <v/>
      </c>
      <c r="L312" s="9">
        <f>IF(AND(A312="",B312="",C312="",D312="",E312="",F312="",G312="",H312="",I312="",J312=""),"",IF(OR(A312="",C312="",COUNTIF(MajlisTetamu,B312)&lt;&gt;1),"Isi ID / majlis / nama",IF(COUNTIFS(TetamuTable[ID kumpulan],A312,TetamuTable[Majlis],B312)&gt;1,"ID berganda untuk majlis",IF(NOT(ISNUMBER(E312)),"Semak kapasiti",IF(OR(E312&lt;1,MOD(E312,1)&lt;&gt;0),"Semak kapasiti",IF(AND(F312&lt;&gt;"Belum menjawab",F312&lt;&gt;"Hadir",F312&lt;&gt;"Tidak hadir"),"Isi jawapan",IF(F312="Hadir",IF(NOT(ISNUMBER(G312)),"Semak jumlah hadir",IF(OR(G312&lt;1,G312&gt;E312,MOD(G312,1)&lt;&gt;0),"Semak jumlah hadir","OK")),IF(AND(G312&lt;&gt;"",G312&lt;&gt;0),"Jumlah perlu kosong / 0","OK")))))))</f>
        <v/>
      </c>
    </row>
    <row r="313" spans="11:12" ht="30" customHeight="1">
      <c r="K313" s="9">
        <f>IF(L313="","",IF(AND(L313="OK",F313="Hadir"),G313,0))</f>
        <v/>
      </c>
      <c r="L313" s="9">
        <f>IF(AND(A313="",B313="",C313="",D313="",E313="",F313="",G313="",H313="",I313="",J313=""),"",IF(OR(A313="",C313="",COUNTIF(MajlisTetamu,B313)&lt;&gt;1),"Isi ID / majlis / nama",IF(COUNTIFS(TetamuTable[ID kumpulan],A313,TetamuTable[Majlis],B313)&gt;1,"ID berganda untuk majlis",IF(NOT(ISNUMBER(E313)),"Semak kapasiti",IF(OR(E313&lt;1,MOD(E313,1)&lt;&gt;0),"Semak kapasiti",IF(AND(F313&lt;&gt;"Belum menjawab",F313&lt;&gt;"Hadir",F313&lt;&gt;"Tidak hadir"),"Isi jawapan",IF(F313="Hadir",IF(NOT(ISNUMBER(G313)),"Semak jumlah hadir",IF(OR(G313&lt;1,G313&gt;E313,MOD(G313,1)&lt;&gt;0),"Semak jumlah hadir","OK")),IF(AND(G313&lt;&gt;"",G313&lt;&gt;0),"Jumlah perlu kosong / 0","OK")))))))</f>
        <v/>
      </c>
    </row>
    <row r="314" spans="11:12" ht="30" customHeight="1">
      <c r="K314" s="9">
        <f>IF(L314="","",IF(AND(L314="OK",F314="Hadir"),G314,0))</f>
        <v/>
      </c>
      <c r="L314" s="9">
        <f>IF(AND(A314="",B314="",C314="",D314="",E314="",F314="",G314="",H314="",I314="",J314=""),"",IF(OR(A314="",C314="",COUNTIF(MajlisTetamu,B314)&lt;&gt;1),"Isi ID / majlis / nama",IF(COUNTIFS(TetamuTable[ID kumpulan],A314,TetamuTable[Majlis],B314)&gt;1,"ID berganda untuk majlis",IF(NOT(ISNUMBER(E314)),"Semak kapasiti",IF(OR(E314&lt;1,MOD(E314,1)&lt;&gt;0),"Semak kapasiti",IF(AND(F314&lt;&gt;"Belum menjawab",F314&lt;&gt;"Hadir",F314&lt;&gt;"Tidak hadir"),"Isi jawapan",IF(F314="Hadir",IF(NOT(ISNUMBER(G314)),"Semak jumlah hadir",IF(OR(G314&lt;1,G314&gt;E314,MOD(G314,1)&lt;&gt;0),"Semak jumlah hadir","OK")),IF(AND(G314&lt;&gt;"",G314&lt;&gt;0),"Jumlah perlu kosong / 0","OK")))))))</f>
        <v/>
      </c>
    </row>
    <row r="315" spans="11:12" ht="30" customHeight="1">
      <c r="K315" s="9">
        <f>IF(L315="","",IF(AND(L315="OK",F315="Hadir"),G315,0))</f>
        <v/>
      </c>
      <c r="L315" s="9">
        <f>IF(AND(A315="",B315="",C315="",D315="",E315="",F315="",G315="",H315="",I315="",J315=""),"",IF(OR(A315="",C315="",COUNTIF(MajlisTetamu,B315)&lt;&gt;1),"Isi ID / majlis / nama",IF(COUNTIFS(TetamuTable[ID kumpulan],A315,TetamuTable[Majlis],B315)&gt;1,"ID berganda untuk majlis",IF(NOT(ISNUMBER(E315)),"Semak kapasiti",IF(OR(E315&lt;1,MOD(E315,1)&lt;&gt;0),"Semak kapasiti",IF(AND(F315&lt;&gt;"Belum menjawab",F315&lt;&gt;"Hadir",F315&lt;&gt;"Tidak hadir"),"Isi jawapan",IF(F315="Hadir",IF(NOT(ISNUMBER(G315)),"Semak jumlah hadir",IF(OR(G315&lt;1,G315&gt;E315,MOD(G315,1)&lt;&gt;0),"Semak jumlah hadir","OK")),IF(AND(G315&lt;&gt;"",G315&lt;&gt;0),"Jumlah perlu kosong / 0","OK")))))))</f>
        <v/>
      </c>
    </row>
    <row r="316" spans="11:12" ht="30" customHeight="1">
      <c r="K316" s="9">
        <f>IF(L316="","",IF(AND(L316="OK",F316="Hadir"),G316,0))</f>
        <v/>
      </c>
      <c r="L316" s="9">
        <f>IF(AND(A316="",B316="",C316="",D316="",E316="",F316="",G316="",H316="",I316="",J316=""),"",IF(OR(A316="",C316="",COUNTIF(MajlisTetamu,B316)&lt;&gt;1),"Isi ID / majlis / nama",IF(COUNTIFS(TetamuTable[ID kumpulan],A316,TetamuTable[Majlis],B316)&gt;1,"ID berganda untuk majlis",IF(NOT(ISNUMBER(E316)),"Semak kapasiti",IF(OR(E316&lt;1,MOD(E316,1)&lt;&gt;0),"Semak kapasiti",IF(AND(F316&lt;&gt;"Belum menjawab",F316&lt;&gt;"Hadir",F316&lt;&gt;"Tidak hadir"),"Isi jawapan",IF(F316="Hadir",IF(NOT(ISNUMBER(G316)),"Semak jumlah hadir",IF(OR(G316&lt;1,G316&gt;E316,MOD(G316,1)&lt;&gt;0),"Semak jumlah hadir","OK")),IF(AND(G316&lt;&gt;"",G316&lt;&gt;0),"Jumlah perlu kosong / 0","OK")))))))</f>
        <v/>
      </c>
    </row>
    <row r="317" spans="11:12" ht="30" customHeight="1">
      <c r="K317" s="9">
        <f>IF(L317="","",IF(AND(L317="OK",F317="Hadir"),G317,0))</f>
        <v/>
      </c>
      <c r="L317" s="9">
        <f>IF(AND(A317="",B317="",C317="",D317="",E317="",F317="",G317="",H317="",I317="",J317=""),"",IF(OR(A317="",C317="",COUNTIF(MajlisTetamu,B317)&lt;&gt;1),"Isi ID / majlis / nama",IF(COUNTIFS(TetamuTable[ID kumpulan],A317,TetamuTable[Majlis],B317)&gt;1,"ID berganda untuk majlis",IF(NOT(ISNUMBER(E317)),"Semak kapasiti",IF(OR(E317&lt;1,MOD(E317,1)&lt;&gt;0),"Semak kapasiti",IF(AND(F317&lt;&gt;"Belum menjawab",F317&lt;&gt;"Hadir",F317&lt;&gt;"Tidak hadir"),"Isi jawapan",IF(F317="Hadir",IF(NOT(ISNUMBER(G317)),"Semak jumlah hadir",IF(OR(G317&lt;1,G317&gt;E317,MOD(G317,1)&lt;&gt;0),"Semak jumlah hadir","OK")),IF(AND(G317&lt;&gt;"",G317&lt;&gt;0),"Jumlah perlu kosong / 0","OK")))))))</f>
        <v/>
      </c>
    </row>
    <row r="318" spans="11:12" ht="30" customHeight="1">
      <c r="K318" s="9">
        <f>IF(L318="","",IF(AND(L318="OK",F318="Hadir"),G318,0))</f>
        <v/>
      </c>
      <c r="L318" s="9">
        <f>IF(AND(A318="",B318="",C318="",D318="",E318="",F318="",G318="",H318="",I318="",J318=""),"",IF(OR(A318="",C318="",COUNTIF(MajlisTetamu,B318)&lt;&gt;1),"Isi ID / majlis / nama",IF(COUNTIFS(TetamuTable[ID kumpulan],A318,TetamuTable[Majlis],B318)&gt;1,"ID berganda untuk majlis",IF(NOT(ISNUMBER(E318)),"Semak kapasiti",IF(OR(E318&lt;1,MOD(E318,1)&lt;&gt;0),"Semak kapasiti",IF(AND(F318&lt;&gt;"Belum menjawab",F318&lt;&gt;"Hadir",F318&lt;&gt;"Tidak hadir"),"Isi jawapan",IF(F318="Hadir",IF(NOT(ISNUMBER(G318)),"Semak jumlah hadir",IF(OR(G318&lt;1,G318&gt;E318,MOD(G318,1)&lt;&gt;0),"Semak jumlah hadir","OK")),IF(AND(G318&lt;&gt;"",G318&lt;&gt;0),"Jumlah perlu kosong / 0","OK")))))))</f>
        <v/>
      </c>
    </row>
    <row r="319" spans="11:12" ht="30" customHeight="1">
      <c r="K319" s="9">
        <f>IF(L319="","",IF(AND(L319="OK",F319="Hadir"),G319,0))</f>
        <v/>
      </c>
      <c r="L319" s="9">
        <f>IF(AND(A319="",B319="",C319="",D319="",E319="",F319="",G319="",H319="",I319="",J319=""),"",IF(OR(A319="",C319="",COUNTIF(MajlisTetamu,B319)&lt;&gt;1),"Isi ID / majlis / nama",IF(COUNTIFS(TetamuTable[ID kumpulan],A319,TetamuTable[Majlis],B319)&gt;1,"ID berganda untuk majlis",IF(NOT(ISNUMBER(E319)),"Semak kapasiti",IF(OR(E319&lt;1,MOD(E319,1)&lt;&gt;0),"Semak kapasiti",IF(AND(F319&lt;&gt;"Belum menjawab",F319&lt;&gt;"Hadir",F319&lt;&gt;"Tidak hadir"),"Isi jawapan",IF(F319="Hadir",IF(NOT(ISNUMBER(G319)),"Semak jumlah hadir",IF(OR(G319&lt;1,G319&gt;E319,MOD(G319,1)&lt;&gt;0),"Semak jumlah hadir","OK")),IF(AND(G319&lt;&gt;"",G319&lt;&gt;0),"Jumlah perlu kosong / 0","OK")))))))</f>
        <v/>
      </c>
    </row>
    <row r="320" spans="11:12" ht="30" customHeight="1">
      <c r="K320" s="9">
        <f>IF(L320="","",IF(AND(L320="OK",F320="Hadir"),G320,0))</f>
        <v/>
      </c>
      <c r="L320" s="9">
        <f>IF(AND(A320="",B320="",C320="",D320="",E320="",F320="",G320="",H320="",I320="",J320=""),"",IF(OR(A320="",C320="",COUNTIF(MajlisTetamu,B320)&lt;&gt;1),"Isi ID / majlis / nama",IF(COUNTIFS(TetamuTable[ID kumpulan],A320,TetamuTable[Majlis],B320)&gt;1,"ID berganda untuk majlis",IF(NOT(ISNUMBER(E320)),"Semak kapasiti",IF(OR(E320&lt;1,MOD(E320,1)&lt;&gt;0),"Semak kapasiti",IF(AND(F320&lt;&gt;"Belum menjawab",F320&lt;&gt;"Hadir",F320&lt;&gt;"Tidak hadir"),"Isi jawapan",IF(F320="Hadir",IF(NOT(ISNUMBER(G320)),"Semak jumlah hadir",IF(OR(G320&lt;1,G320&gt;E320,MOD(G320,1)&lt;&gt;0),"Semak jumlah hadir","OK")),IF(AND(G320&lt;&gt;"",G320&lt;&gt;0),"Jumlah perlu kosong / 0","OK")))))))</f>
        <v/>
      </c>
    </row>
    <row r="321" spans="11:12" ht="30" customHeight="1">
      <c r="K321" s="9">
        <f>IF(L321="","",IF(AND(L321="OK",F321="Hadir"),G321,0))</f>
        <v/>
      </c>
      <c r="L321" s="9">
        <f>IF(AND(A321="",B321="",C321="",D321="",E321="",F321="",G321="",H321="",I321="",J321=""),"",IF(OR(A321="",C321="",COUNTIF(MajlisTetamu,B321)&lt;&gt;1),"Isi ID / majlis / nama",IF(COUNTIFS(TetamuTable[ID kumpulan],A321,TetamuTable[Majlis],B321)&gt;1,"ID berganda untuk majlis",IF(NOT(ISNUMBER(E321)),"Semak kapasiti",IF(OR(E321&lt;1,MOD(E321,1)&lt;&gt;0),"Semak kapasiti",IF(AND(F321&lt;&gt;"Belum menjawab",F321&lt;&gt;"Hadir",F321&lt;&gt;"Tidak hadir"),"Isi jawapan",IF(F321="Hadir",IF(NOT(ISNUMBER(G321)),"Semak jumlah hadir",IF(OR(G321&lt;1,G321&gt;E321,MOD(G321,1)&lt;&gt;0),"Semak jumlah hadir","OK")),IF(AND(G321&lt;&gt;"",G321&lt;&gt;0),"Jumlah perlu kosong / 0","OK")))))))</f>
        <v/>
      </c>
    </row>
    <row r="322" spans="11:12" ht="30" customHeight="1">
      <c r="K322" s="9">
        <f>IF(L322="","",IF(AND(L322="OK",F322="Hadir"),G322,0))</f>
        <v/>
      </c>
      <c r="L322" s="9">
        <f>IF(AND(A322="",B322="",C322="",D322="",E322="",F322="",G322="",H322="",I322="",J322=""),"",IF(OR(A322="",C322="",COUNTIF(MajlisTetamu,B322)&lt;&gt;1),"Isi ID / majlis / nama",IF(COUNTIFS(TetamuTable[ID kumpulan],A322,TetamuTable[Majlis],B322)&gt;1,"ID berganda untuk majlis",IF(NOT(ISNUMBER(E322)),"Semak kapasiti",IF(OR(E322&lt;1,MOD(E322,1)&lt;&gt;0),"Semak kapasiti",IF(AND(F322&lt;&gt;"Belum menjawab",F322&lt;&gt;"Hadir",F322&lt;&gt;"Tidak hadir"),"Isi jawapan",IF(F322="Hadir",IF(NOT(ISNUMBER(G322)),"Semak jumlah hadir",IF(OR(G322&lt;1,G322&gt;E322,MOD(G322,1)&lt;&gt;0),"Semak jumlah hadir","OK")),IF(AND(G322&lt;&gt;"",G322&lt;&gt;0),"Jumlah perlu kosong / 0","OK")))))))</f>
        <v/>
      </c>
    </row>
    <row r="323" spans="11:12" ht="30" customHeight="1">
      <c r="K323" s="9">
        <f>IF(L323="","",IF(AND(L323="OK",F323="Hadir"),G323,0))</f>
        <v/>
      </c>
      <c r="L323" s="9">
        <f>IF(AND(A323="",B323="",C323="",D323="",E323="",F323="",G323="",H323="",I323="",J323=""),"",IF(OR(A323="",C323="",COUNTIF(MajlisTetamu,B323)&lt;&gt;1),"Isi ID / majlis / nama",IF(COUNTIFS(TetamuTable[ID kumpulan],A323,TetamuTable[Majlis],B323)&gt;1,"ID berganda untuk majlis",IF(NOT(ISNUMBER(E323)),"Semak kapasiti",IF(OR(E323&lt;1,MOD(E323,1)&lt;&gt;0),"Semak kapasiti",IF(AND(F323&lt;&gt;"Belum menjawab",F323&lt;&gt;"Hadir",F323&lt;&gt;"Tidak hadir"),"Isi jawapan",IF(F323="Hadir",IF(NOT(ISNUMBER(G323)),"Semak jumlah hadir",IF(OR(G323&lt;1,G323&gt;E323,MOD(G323,1)&lt;&gt;0),"Semak jumlah hadir","OK")),IF(AND(G323&lt;&gt;"",G323&lt;&gt;0),"Jumlah perlu kosong / 0","OK")))))))</f>
        <v/>
      </c>
    </row>
    <row r="324" spans="11:12" ht="30" customHeight="1">
      <c r="K324" s="9">
        <f>IF(L324="","",IF(AND(L324="OK",F324="Hadir"),G324,0))</f>
        <v/>
      </c>
      <c r="L324" s="9">
        <f>IF(AND(A324="",B324="",C324="",D324="",E324="",F324="",G324="",H324="",I324="",J324=""),"",IF(OR(A324="",C324="",COUNTIF(MajlisTetamu,B324)&lt;&gt;1),"Isi ID / majlis / nama",IF(COUNTIFS(TetamuTable[ID kumpulan],A324,TetamuTable[Majlis],B324)&gt;1,"ID berganda untuk majlis",IF(NOT(ISNUMBER(E324)),"Semak kapasiti",IF(OR(E324&lt;1,MOD(E324,1)&lt;&gt;0),"Semak kapasiti",IF(AND(F324&lt;&gt;"Belum menjawab",F324&lt;&gt;"Hadir",F324&lt;&gt;"Tidak hadir"),"Isi jawapan",IF(F324="Hadir",IF(NOT(ISNUMBER(G324)),"Semak jumlah hadir",IF(OR(G324&lt;1,G324&gt;E324,MOD(G324,1)&lt;&gt;0),"Semak jumlah hadir","OK")),IF(AND(G324&lt;&gt;"",G324&lt;&gt;0),"Jumlah perlu kosong / 0","OK")))))))</f>
        <v/>
      </c>
    </row>
    <row r="325" spans="11:12" ht="30" customHeight="1">
      <c r="K325" s="9">
        <f>IF(L325="","",IF(AND(L325="OK",F325="Hadir"),G325,0))</f>
        <v/>
      </c>
      <c r="L325" s="9">
        <f>IF(AND(A325="",B325="",C325="",D325="",E325="",F325="",G325="",H325="",I325="",J325=""),"",IF(OR(A325="",C325="",COUNTIF(MajlisTetamu,B325)&lt;&gt;1),"Isi ID / majlis / nama",IF(COUNTIFS(TetamuTable[ID kumpulan],A325,TetamuTable[Majlis],B325)&gt;1,"ID berganda untuk majlis",IF(NOT(ISNUMBER(E325)),"Semak kapasiti",IF(OR(E325&lt;1,MOD(E325,1)&lt;&gt;0),"Semak kapasiti",IF(AND(F325&lt;&gt;"Belum menjawab",F325&lt;&gt;"Hadir",F325&lt;&gt;"Tidak hadir"),"Isi jawapan",IF(F325="Hadir",IF(NOT(ISNUMBER(G325)),"Semak jumlah hadir",IF(OR(G325&lt;1,G325&gt;E325,MOD(G325,1)&lt;&gt;0),"Semak jumlah hadir","OK")),IF(AND(G325&lt;&gt;"",G325&lt;&gt;0),"Jumlah perlu kosong / 0","OK")))))))</f>
        <v/>
      </c>
    </row>
    <row r="326" spans="11:12" ht="30" customHeight="1">
      <c r="K326" s="9">
        <f>IF(L326="","",IF(AND(L326="OK",F326="Hadir"),G326,0))</f>
        <v/>
      </c>
      <c r="L326" s="9">
        <f>IF(AND(A326="",B326="",C326="",D326="",E326="",F326="",G326="",H326="",I326="",J326=""),"",IF(OR(A326="",C326="",COUNTIF(MajlisTetamu,B326)&lt;&gt;1),"Isi ID / majlis / nama",IF(COUNTIFS(TetamuTable[ID kumpulan],A326,TetamuTable[Majlis],B326)&gt;1,"ID berganda untuk majlis",IF(NOT(ISNUMBER(E326)),"Semak kapasiti",IF(OR(E326&lt;1,MOD(E326,1)&lt;&gt;0),"Semak kapasiti",IF(AND(F326&lt;&gt;"Belum menjawab",F326&lt;&gt;"Hadir",F326&lt;&gt;"Tidak hadir"),"Isi jawapan",IF(F326="Hadir",IF(NOT(ISNUMBER(G326)),"Semak jumlah hadir",IF(OR(G326&lt;1,G326&gt;E326,MOD(G326,1)&lt;&gt;0),"Semak jumlah hadir","OK")),IF(AND(G326&lt;&gt;"",G326&lt;&gt;0),"Jumlah perlu kosong / 0","OK")))))))</f>
        <v/>
      </c>
    </row>
    <row r="327" spans="11:12" ht="30" customHeight="1">
      <c r="K327" s="9">
        <f>IF(L327="","",IF(AND(L327="OK",F327="Hadir"),G327,0))</f>
        <v/>
      </c>
      <c r="L327" s="9">
        <f>IF(AND(A327="",B327="",C327="",D327="",E327="",F327="",G327="",H327="",I327="",J327=""),"",IF(OR(A327="",C327="",COUNTIF(MajlisTetamu,B327)&lt;&gt;1),"Isi ID / majlis / nama",IF(COUNTIFS(TetamuTable[ID kumpulan],A327,TetamuTable[Majlis],B327)&gt;1,"ID berganda untuk majlis",IF(NOT(ISNUMBER(E327)),"Semak kapasiti",IF(OR(E327&lt;1,MOD(E327,1)&lt;&gt;0),"Semak kapasiti",IF(AND(F327&lt;&gt;"Belum menjawab",F327&lt;&gt;"Hadir",F327&lt;&gt;"Tidak hadir"),"Isi jawapan",IF(F327="Hadir",IF(NOT(ISNUMBER(G327)),"Semak jumlah hadir",IF(OR(G327&lt;1,G327&gt;E327,MOD(G327,1)&lt;&gt;0),"Semak jumlah hadir","OK")),IF(AND(G327&lt;&gt;"",G327&lt;&gt;0),"Jumlah perlu kosong / 0","OK")))))))</f>
        <v/>
      </c>
    </row>
    <row r="328" spans="11:12" ht="30" customHeight="1">
      <c r="K328" s="9">
        <f>IF(L328="","",IF(AND(L328="OK",F328="Hadir"),G328,0))</f>
        <v/>
      </c>
      <c r="L328" s="9">
        <f>IF(AND(A328="",B328="",C328="",D328="",E328="",F328="",G328="",H328="",I328="",J328=""),"",IF(OR(A328="",C328="",COUNTIF(MajlisTetamu,B328)&lt;&gt;1),"Isi ID / majlis / nama",IF(COUNTIFS(TetamuTable[ID kumpulan],A328,TetamuTable[Majlis],B328)&gt;1,"ID berganda untuk majlis",IF(NOT(ISNUMBER(E328)),"Semak kapasiti",IF(OR(E328&lt;1,MOD(E328,1)&lt;&gt;0),"Semak kapasiti",IF(AND(F328&lt;&gt;"Belum menjawab",F328&lt;&gt;"Hadir",F328&lt;&gt;"Tidak hadir"),"Isi jawapan",IF(F328="Hadir",IF(NOT(ISNUMBER(G328)),"Semak jumlah hadir",IF(OR(G328&lt;1,G328&gt;E328,MOD(G328,1)&lt;&gt;0),"Semak jumlah hadir","OK")),IF(AND(G328&lt;&gt;"",G328&lt;&gt;0),"Jumlah perlu kosong / 0","OK")))))))</f>
        <v/>
      </c>
    </row>
    <row r="329" spans="11:12" ht="30" customHeight="1">
      <c r="K329" s="9">
        <f>IF(L329="","",IF(AND(L329="OK",F329="Hadir"),G329,0))</f>
        <v/>
      </c>
      <c r="L329" s="9">
        <f>IF(AND(A329="",B329="",C329="",D329="",E329="",F329="",G329="",H329="",I329="",J329=""),"",IF(OR(A329="",C329="",COUNTIF(MajlisTetamu,B329)&lt;&gt;1),"Isi ID / majlis / nama",IF(COUNTIFS(TetamuTable[ID kumpulan],A329,TetamuTable[Majlis],B329)&gt;1,"ID berganda untuk majlis",IF(NOT(ISNUMBER(E329)),"Semak kapasiti",IF(OR(E329&lt;1,MOD(E329,1)&lt;&gt;0),"Semak kapasiti",IF(AND(F329&lt;&gt;"Belum menjawab",F329&lt;&gt;"Hadir",F329&lt;&gt;"Tidak hadir"),"Isi jawapan",IF(F329="Hadir",IF(NOT(ISNUMBER(G329)),"Semak jumlah hadir",IF(OR(G329&lt;1,G329&gt;E329,MOD(G329,1)&lt;&gt;0),"Semak jumlah hadir","OK")),IF(AND(G329&lt;&gt;"",G329&lt;&gt;0),"Jumlah perlu kosong / 0","OK")))))))</f>
        <v/>
      </c>
    </row>
    <row r="330" spans="11:12" ht="30" customHeight="1">
      <c r="K330" s="9">
        <f>IF(L330="","",IF(AND(L330="OK",F330="Hadir"),G330,0))</f>
        <v/>
      </c>
      <c r="L330" s="9">
        <f>IF(AND(A330="",B330="",C330="",D330="",E330="",F330="",G330="",H330="",I330="",J330=""),"",IF(OR(A330="",C330="",COUNTIF(MajlisTetamu,B330)&lt;&gt;1),"Isi ID / majlis / nama",IF(COUNTIFS(TetamuTable[ID kumpulan],A330,TetamuTable[Majlis],B330)&gt;1,"ID berganda untuk majlis",IF(NOT(ISNUMBER(E330)),"Semak kapasiti",IF(OR(E330&lt;1,MOD(E330,1)&lt;&gt;0),"Semak kapasiti",IF(AND(F330&lt;&gt;"Belum menjawab",F330&lt;&gt;"Hadir",F330&lt;&gt;"Tidak hadir"),"Isi jawapan",IF(F330="Hadir",IF(NOT(ISNUMBER(G330)),"Semak jumlah hadir",IF(OR(G330&lt;1,G330&gt;E330,MOD(G330,1)&lt;&gt;0),"Semak jumlah hadir","OK")),IF(AND(G330&lt;&gt;"",G330&lt;&gt;0),"Jumlah perlu kosong / 0","OK")))))))</f>
        <v/>
      </c>
    </row>
    <row r="331" spans="11:12" ht="30" customHeight="1">
      <c r="K331" s="9">
        <f>IF(L331="","",IF(AND(L331="OK",F331="Hadir"),G331,0))</f>
        <v/>
      </c>
      <c r="L331" s="9">
        <f>IF(AND(A331="",B331="",C331="",D331="",E331="",F331="",G331="",H331="",I331="",J331=""),"",IF(OR(A331="",C331="",COUNTIF(MajlisTetamu,B331)&lt;&gt;1),"Isi ID / majlis / nama",IF(COUNTIFS(TetamuTable[ID kumpulan],A331,TetamuTable[Majlis],B331)&gt;1,"ID berganda untuk majlis",IF(NOT(ISNUMBER(E331)),"Semak kapasiti",IF(OR(E331&lt;1,MOD(E331,1)&lt;&gt;0),"Semak kapasiti",IF(AND(F331&lt;&gt;"Belum menjawab",F331&lt;&gt;"Hadir",F331&lt;&gt;"Tidak hadir"),"Isi jawapan",IF(F331="Hadir",IF(NOT(ISNUMBER(G331)),"Semak jumlah hadir",IF(OR(G331&lt;1,G331&gt;E331,MOD(G331,1)&lt;&gt;0),"Semak jumlah hadir","OK")),IF(AND(G331&lt;&gt;"",G331&lt;&gt;0),"Jumlah perlu kosong / 0","OK")))))))</f>
        <v/>
      </c>
    </row>
    <row r="332" spans="11:12" ht="30" customHeight="1">
      <c r="K332" s="9">
        <f>IF(L332="","",IF(AND(L332="OK",F332="Hadir"),G332,0))</f>
        <v/>
      </c>
      <c r="L332" s="9">
        <f>IF(AND(A332="",B332="",C332="",D332="",E332="",F332="",G332="",H332="",I332="",J332=""),"",IF(OR(A332="",C332="",COUNTIF(MajlisTetamu,B332)&lt;&gt;1),"Isi ID / majlis / nama",IF(COUNTIFS(TetamuTable[ID kumpulan],A332,TetamuTable[Majlis],B332)&gt;1,"ID berganda untuk majlis",IF(NOT(ISNUMBER(E332)),"Semak kapasiti",IF(OR(E332&lt;1,MOD(E332,1)&lt;&gt;0),"Semak kapasiti",IF(AND(F332&lt;&gt;"Belum menjawab",F332&lt;&gt;"Hadir",F332&lt;&gt;"Tidak hadir"),"Isi jawapan",IF(F332="Hadir",IF(NOT(ISNUMBER(G332)),"Semak jumlah hadir",IF(OR(G332&lt;1,G332&gt;E332,MOD(G332,1)&lt;&gt;0),"Semak jumlah hadir","OK")),IF(AND(G332&lt;&gt;"",G332&lt;&gt;0),"Jumlah perlu kosong / 0","OK")))))))</f>
        <v/>
      </c>
    </row>
    <row r="333" spans="11:12" ht="30" customHeight="1">
      <c r="K333" s="9">
        <f>IF(L333="","",IF(AND(L333="OK",F333="Hadir"),G333,0))</f>
        <v/>
      </c>
      <c r="L333" s="9">
        <f>IF(AND(A333="",B333="",C333="",D333="",E333="",F333="",G333="",H333="",I333="",J333=""),"",IF(OR(A333="",C333="",COUNTIF(MajlisTetamu,B333)&lt;&gt;1),"Isi ID / majlis / nama",IF(COUNTIFS(TetamuTable[ID kumpulan],A333,TetamuTable[Majlis],B333)&gt;1,"ID berganda untuk majlis",IF(NOT(ISNUMBER(E333)),"Semak kapasiti",IF(OR(E333&lt;1,MOD(E333,1)&lt;&gt;0),"Semak kapasiti",IF(AND(F333&lt;&gt;"Belum menjawab",F333&lt;&gt;"Hadir",F333&lt;&gt;"Tidak hadir"),"Isi jawapan",IF(F333="Hadir",IF(NOT(ISNUMBER(G333)),"Semak jumlah hadir",IF(OR(G333&lt;1,G333&gt;E333,MOD(G333,1)&lt;&gt;0),"Semak jumlah hadir","OK")),IF(AND(G333&lt;&gt;"",G333&lt;&gt;0),"Jumlah perlu kosong / 0","OK")))))))</f>
        <v/>
      </c>
    </row>
    <row r="334" spans="11:12" ht="30" customHeight="1">
      <c r="K334" s="9">
        <f>IF(L334="","",IF(AND(L334="OK",F334="Hadir"),G334,0))</f>
        <v/>
      </c>
      <c r="L334" s="9">
        <f>IF(AND(A334="",B334="",C334="",D334="",E334="",F334="",G334="",H334="",I334="",J334=""),"",IF(OR(A334="",C334="",COUNTIF(MajlisTetamu,B334)&lt;&gt;1),"Isi ID / majlis / nama",IF(COUNTIFS(TetamuTable[ID kumpulan],A334,TetamuTable[Majlis],B334)&gt;1,"ID berganda untuk majlis",IF(NOT(ISNUMBER(E334)),"Semak kapasiti",IF(OR(E334&lt;1,MOD(E334,1)&lt;&gt;0),"Semak kapasiti",IF(AND(F334&lt;&gt;"Belum menjawab",F334&lt;&gt;"Hadir",F334&lt;&gt;"Tidak hadir"),"Isi jawapan",IF(F334="Hadir",IF(NOT(ISNUMBER(G334)),"Semak jumlah hadir",IF(OR(G334&lt;1,G334&gt;E334,MOD(G334,1)&lt;&gt;0),"Semak jumlah hadir","OK")),IF(AND(G334&lt;&gt;"",G334&lt;&gt;0),"Jumlah perlu kosong / 0","OK")))))))</f>
        <v/>
      </c>
    </row>
    <row r="335" spans="11:12" ht="30" customHeight="1">
      <c r="K335" s="9">
        <f>IF(L335="","",IF(AND(L335="OK",F335="Hadir"),G335,0))</f>
        <v/>
      </c>
      <c r="L335" s="9">
        <f>IF(AND(A335="",B335="",C335="",D335="",E335="",F335="",G335="",H335="",I335="",J335=""),"",IF(OR(A335="",C335="",COUNTIF(MajlisTetamu,B335)&lt;&gt;1),"Isi ID / majlis / nama",IF(COUNTIFS(TetamuTable[ID kumpulan],A335,TetamuTable[Majlis],B335)&gt;1,"ID berganda untuk majlis",IF(NOT(ISNUMBER(E335)),"Semak kapasiti",IF(OR(E335&lt;1,MOD(E335,1)&lt;&gt;0),"Semak kapasiti",IF(AND(F335&lt;&gt;"Belum menjawab",F335&lt;&gt;"Hadir",F335&lt;&gt;"Tidak hadir"),"Isi jawapan",IF(F335="Hadir",IF(NOT(ISNUMBER(G335)),"Semak jumlah hadir",IF(OR(G335&lt;1,G335&gt;E335,MOD(G335,1)&lt;&gt;0),"Semak jumlah hadir","OK")),IF(AND(G335&lt;&gt;"",G335&lt;&gt;0),"Jumlah perlu kosong / 0","OK")))))))</f>
        <v/>
      </c>
    </row>
    <row r="336" spans="11:12" ht="30" customHeight="1">
      <c r="K336" s="9">
        <f>IF(L336="","",IF(AND(L336="OK",F336="Hadir"),G336,0))</f>
        <v/>
      </c>
      <c r="L336" s="9">
        <f>IF(AND(A336="",B336="",C336="",D336="",E336="",F336="",G336="",H336="",I336="",J336=""),"",IF(OR(A336="",C336="",COUNTIF(MajlisTetamu,B336)&lt;&gt;1),"Isi ID / majlis / nama",IF(COUNTIFS(TetamuTable[ID kumpulan],A336,TetamuTable[Majlis],B336)&gt;1,"ID berganda untuk majlis",IF(NOT(ISNUMBER(E336)),"Semak kapasiti",IF(OR(E336&lt;1,MOD(E336,1)&lt;&gt;0),"Semak kapasiti",IF(AND(F336&lt;&gt;"Belum menjawab",F336&lt;&gt;"Hadir",F336&lt;&gt;"Tidak hadir"),"Isi jawapan",IF(F336="Hadir",IF(NOT(ISNUMBER(G336)),"Semak jumlah hadir",IF(OR(G336&lt;1,G336&gt;E336,MOD(G336,1)&lt;&gt;0),"Semak jumlah hadir","OK")),IF(AND(G336&lt;&gt;"",G336&lt;&gt;0),"Jumlah perlu kosong / 0","OK")))))))</f>
        <v/>
      </c>
    </row>
    <row r="337" spans="11:12" ht="30" customHeight="1">
      <c r="K337" s="9">
        <f>IF(L337="","",IF(AND(L337="OK",F337="Hadir"),G337,0))</f>
        <v/>
      </c>
      <c r="L337" s="9">
        <f>IF(AND(A337="",B337="",C337="",D337="",E337="",F337="",G337="",H337="",I337="",J337=""),"",IF(OR(A337="",C337="",COUNTIF(MajlisTetamu,B337)&lt;&gt;1),"Isi ID / majlis / nama",IF(COUNTIFS(TetamuTable[ID kumpulan],A337,TetamuTable[Majlis],B337)&gt;1,"ID berganda untuk majlis",IF(NOT(ISNUMBER(E337)),"Semak kapasiti",IF(OR(E337&lt;1,MOD(E337,1)&lt;&gt;0),"Semak kapasiti",IF(AND(F337&lt;&gt;"Belum menjawab",F337&lt;&gt;"Hadir",F337&lt;&gt;"Tidak hadir"),"Isi jawapan",IF(F337="Hadir",IF(NOT(ISNUMBER(G337)),"Semak jumlah hadir",IF(OR(G337&lt;1,G337&gt;E337,MOD(G337,1)&lt;&gt;0),"Semak jumlah hadir","OK")),IF(AND(G337&lt;&gt;"",G337&lt;&gt;0),"Jumlah perlu kosong / 0","OK")))))))</f>
        <v/>
      </c>
    </row>
    <row r="338" spans="11:12" ht="30" customHeight="1">
      <c r="K338" s="9">
        <f>IF(L338="","",IF(AND(L338="OK",F338="Hadir"),G338,0))</f>
        <v/>
      </c>
      <c r="L338" s="9">
        <f>IF(AND(A338="",B338="",C338="",D338="",E338="",F338="",G338="",H338="",I338="",J338=""),"",IF(OR(A338="",C338="",COUNTIF(MajlisTetamu,B338)&lt;&gt;1),"Isi ID / majlis / nama",IF(COUNTIFS(TetamuTable[ID kumpulan],A338,TetamuTable[Majlis],B338)&gt;1,"ID berganda untuk majlis",IF(NOT(ISNUMBER(E338)),"Semak kapasiti",IF(OR(E338&lt;1,MOD(E338,1)&lt;&gt;0),"Semak kapasiti",IF(AND(F338&lt;&gt;"Belum menjawab",F338&lt;&gt;"Hadir",F338&lt;&gt;"Tidak hadir"),"Isi jawapan",IF(F338="Hadir",IF(NOT(ISNUMBER(G338)),"Semak jumlah hadir",IF(OR(G338&lt;1,G338&gt;E338,MOD(G338,1)&lt;&gt;0),"Semak jumlah hadir","OK")),IF(AND(G338&lt;&gt;"",G338&lt;&gt;0),"Jumlah perlu kosong / 0","OK")))))))</f>
        <v/>
      </c>
    </row>
    <row r="339" spans="11:12" ht="30" customHeight="1">
      <c r="K339" s="9">
        <f>IF(L339="","",IF(AND(L339="OK",F339="Hadir"),G339,0))</f>
        <v/>
      </c>
      <c r="L339" s="9">
        <f>IF(AND(A339="",B339="",C339="",D339="",E339="",F339="",G339="",H339="",I339="",J339=""),"",IF(OR(A339="",C339="",COUNTIF(MajlisTetamu,B339)&lt;&gt;1),"Isi ID / majlis / nama",IF(COUNTIFS(TetamuTable[ID kumpulan],A339,TetamuTable[Majlis],B339)&gt;1,"ID berganda untuk majlis",IF(NOT(ISNUMBER(E339)),"Semak kapasiti",IF(OR(E339&lt;1,MOD(E339,1)&lt;&gt;0),"Semak kapasiti",IF(AND(F339&lt;&gt;"Belum menjawab",F339&lt;&gt;"Hadir",F339&lt;&gt;"Tidak hadir"),"Isi jawapan",IF(F339="Hadir",IF(NOT(ISNUMBER(G339)),"Semak jumlah hadir",IF(OR(G339&lt;1,G339&gt;E339,MOD(G339,1)&lt;&gt;0),"Semak jumlah hadir","OK")),IF(AND(G339&lt;&gt;"",G339&lt;&gt;0),"Jumlah perlu kosong / 0","OK")))))))</f>
        <v/>
      </c>
    </row>
    <row r="340" spans="11:12" ht="30" customHeight="1">
      <c r="K340" s="9">
        <f>IF(L340="","",IF(AND(L340="OK",F340="Hadir"),G340,0))</f>
        <v/>
      </c>
      <c r="L340" s="9">
        <f>IF(AND(A340="",B340="",C340="",D340="",E340="",F340="",G340="",H340="",I340="",J340=""),"",IF(OR(A340="",C340="",COUNTIF(MajlisTetamu,B340)&lt;&gt;1),"Isi ID / majlis / nama",IF(COUNTIFS(TetamuTable[ID kumpulan],A340,TetamuTable[Majlis],B340)&gt;1,"ID berganda untuk majlis",IF(NOT(ISNUMBER(E340)),"Semak kapasiti",IF(OR(E340&lt;1,MOD(E340,1)&lt;&gt;0),"Semak kapasiti",IF(AND(F340&lt;&gt;"Belum menjawab",F340&lt;&gt;"Hadir",F340&lt;&gt;"Tidak hadir"),"Isi jawapan",IF(F340="Hadir",IF(NOT(ISNUMBER(G340)),"Semak jumlah hadir",IF(OR(G340&lt;1,G340&gt;E340,MOD(G340,1)&lt;&gt;0),"Semak jumlah hadir","OK")),IF(AND(G340&lt;&gt;"",G340&lt;&gt;0),"Jumlah perlu kosong / 0","OK")))))))</f>
        <v/>
      </c>
    </row>
    <row r="341" spans="11:12" ht="30" customHeight="1">
      <c r="K341" s="9">
        <f>IF(L341="","",IF(AND(L341="OK",F341="Hadir"),G341,0))</f>
        <v/>
      </c>
      <c r="L341" s="9">
        <f>IF(AND(A341="",B341="",C341="",D341="",E341="",F341="",G341="",H341="",I341="",J341=""),"",IF(OR(A341="",C341="",COUNTIF(MajlisTetamu,B341)&lt;&gt;1),"Isi ID / majlis / nama",IF(COUNTIFS(TetamuTable[ID kumpulan],A341,TetamuTable[Majlis],B341)&gt;1,"ID berganda untuk majlis",IF(NOT(ISNUMBER(E341)),"Semak kapasiti",IF(OR(E341&lt;1,MOD(E341,1)&lt;&gt;0),"Semak kapasiti",IF(AND(F341&lt;&gt;"Belum menjawab",F341&lt;&gt;"Hadir",F341&lt;&gt;"Tidak hadir"),"Isi jawapan",IF(F341="Hadir",IF(NOT(ISNUMBER(G341)),"Semak jumlah hadir",IF(OR(G341&lt;1,G341&gt;E341,MOD(G341,1)&lt;&gt;0),"Semak jumlah hadir","OK")),IF(AND(G341&lt;&gt;"",G341&lt;&gt;0),"Jumlah perlu kosong / 0","OK")))))))</f>
        <v/>
      </c>
    </row>
    <row r="342" spans="11:12" ht="30" customHeight="1">
      <c r="K342" s="9">
        <f>IF(L342="","",IF(AND(L342="OK",F342="Hadir"),G342,0))</f>
        <v/>
      </c>
      <c r="L342" s="9">
        <f>IF(AND(A342="",B342="",C342="",D342="",E342="",F342="",G342="",H342="",I342="",J342=""),"",IF(OR(A342="",C342="",COUNTIF(MajlisTetamu,B342)&lt;&gt;1),"Isi ID / majlis / nama",IF(COUNTIFS(TetamuTable[ID kumpulan],A342,TetamuTable[Majlis],B342)&gt;1,"ID berganda untuk majlis",IF(NOT(ISNUMBER(E342)),"Semak kapasiti",IF(OR(E342&lt;1,MOD(E342,1)&lt;&gt;0),"Semak kapasiti",IF(AND(F342&lt;&gt;"Belum menjawab",F342&lt;&gt;"Hadir",F342&lt;&gt;"Tidak hadir"),"Isi jawapan",IF(F342="Hadir",IF(NOT(ISNUMBER(G342)),"Semak jumlah hadir",IF(OR(G342&lt;1,G342&gt;E342,MOD(G342,1)&lt;&gt;0),"Semak jumlah hadir","OK")),IF(AND(G342&lt;&gt;"",G342&lt;&gt;0),"Jumlah perlu kosong / 0","OK")))))))</f>
        <v/>
      </c>
    </row>
    <row r="343" spans="11:12" ht="30" customHeight="1">
      <c r="K343" s="9">
        <f>IF(L343="","",IF(AND(L343="OK",F343="Hadir"),G343,0))</f>
        <v/>
      </c>
      <c r="L343" s="9">
        <f>IF(AND(A343="",B343="",C343="",D343="",E343="",F343="",G343="",H343="",I343="",J343=""),"",IF(OR(A343="",C343="",COUNTIF(MajlisTetamu,B343)&lt;&gt;1),"Isi ID / majlis / nama",IF(COUNTIFS(TetamuTable[ID kumpulan],A343,TetamuTable[Majlis],B343)&gt;1,"ID berganda untuk majlis",IF(NOT(ISNUMBER(E343)),"Semak kapasiti",IF(OR(E343&lt;1,MOD(E343,1)&lt;&gt;0),"Semak kapasiti",IF(AND(F343&lt;&gt;"Belum menjawab",F343&lt;&gt;"Hadir",F343&lt;&gt;"Tidak hadir"),"Isi jawapan",IF(F343="Hadir",IF(NOT(ISNUMBER(G343)),"Semak jumlah hadir",IF(OR(G343&lt;1,G343&gt;E343,MOD(G343,1)&lt;&gt;0),"Semak jumlah hadir","OK")),IF(AND(G343&lt;&gt;"",G343&lt;&gt;0),"Jumlah perlu kosong / 0","OK")))))))</f>
        <v/>
      </c>
    </row>
    <row r="344" spans="11:12" ht="30" customHeight="1">
      <c r="K344" s="9">
        <f>IF(L344="","",IF(AND(L344="OK",F344="Hadir"),G344,0))</f>
        <v/>
      </c>
      <c r="L344" s="9">
        <f>IF(AND(A344="",B344="",C344="",D344="",E344="",F344="",G344="",H344="",I344="",J344=""),"",IF(OR(A344="",C344="",COUNTIF(MajlisTetamu,B344)&lt;&gt;1),"Isi ID / majlis / nama",IF(COUNTIFS(TetamuTable[ID kumpulan],A344,TetamuTable[Majlis],B344)&gt;1,"ID berganda untuk majlis",IF(NOT(ISNUMBER(E344)),"Semak kapasiti",IF(OR(E344&lt;1,MOD(E344,1)&lt;&gt;0),"Semak kapasiti",IF(AND(F344&lt;&gt;"Belum menjawab",F344&lt;&gt;"Hadir",F344&lt;&gt;"Tidak hadir"),"Isi jawapan",IF(F344="Hadir",IF(NOT(ISNUMBER(G344)),"Semak jumlah hadir",IF(OR(G344&lt;1,G344&gt;E344,MOD(G344,1)&lt;&gt;0),"Semak jumlah hadir","OK")),IF(AND(G344&lt;&gt;"",G344&lt;&gt;0),"Jumlah perlu kosong / 0","OK")))))))</f>
        <v/>
      </c>
    </row>
    <row r="345" spans="11:12" ht="30" customHeight="1">
      <c r="K345" s="9">
        <f>IF(L345="","",IF(AND(L345="OK",F345="Hadir"),G345,0))</f>
        <v/>
      </c>
      <c r="L345" s="9">
        <f>IF(AND(A345="",B345="",C345="",D345="",E345="",F345="",G345="",H345="",I345="",J345=""),"",IF(OR(A345="",C345="",COUNTIF(MajlisTetamu,B345)&lt;&gt;1),"Isi ID / majlis / nama",IF(COUNTIFS(TetamuTable[ID kumpulan],A345,TetamuTable[Majlis],B345)&gt;1,"ID berganda untuk majlis",IF(NOT(ISNUMBER(E345)),"Semak kapasiti",IF(OR(E345&lt;1,MOD(E345,1)&lt;&gt;0),"Semak kapasiti",IF(AND(F345&lt;&gt;"Belum menjawab",F345&lt;&gt;"Hadir",F345&lt;&gt;"Tidak hadir"),"Isi jawapan",IF(F345="Hadir",IF(NOT(ISNUMBER(G345)),"Semak jumlah hadir",IF(OR(G345&lt;1,G345&gt;E345,MOD(G345,1)&lt;&gt;0),"Semak jumlah hadir","OK")),IF(AND(G345&lt;&gt;"",G345&lt;&gt;0),"Jumlah perlu kosong / 0","OK")))))))</f>
        <v/>
      </c>
    </row>
    <row r="346" spans="11:12" ht="30" customHeight="1">
      <c r="K346" s="9">
        <f>IF(L346="","",IF(AND(L346="OK",F346="Hadir"),G346,0))</f>
        <v/>
      </c>
      <c r="L346" s="9">
        <f>IF(AND(A346="",B346="",C346="",D346="",E346="",F346="",G346="",H346="",I346="",J346=""),"",IF(OR(A346="",C346="",COUNTIF(MajlisTetamu,B346)&lt;&gt;1),"Isi ID / majlis / nama",IF(COUNTIFS(TetamuTable[ID kumpulan],A346,TetamuTable[Majlis],B346)&gt;1,"ID berganda untuk majlis",IF(NOT(ISNUMBER(E346)),"Semak kapasiti",IF(OR(E346&lt;1,MOD(E346,1)&lt;&gt;0),"Semak kapasiti",IF(AND(F346&lt;&gt;"Belum menjawab",F346&lt;&gt;"Hadir",F346&lt;&gt;"Tidak hadir"),"Isi jawapan",IF(F346="Hadir",IF(NOT(ISNUMBER(G346)),"Semak jumlah hadir",IF(OR(G346&lt;1,G346&gt;E346,MOD(G346,1)&lt;&gt;0),"Semak jumlah hadir","OK")),IF(AND(G346&lt;&gt;"",G346&lt;&gt;0),"Jumlah perlu kosong / 0","OK")))))))</f>
        <v/>
      </c>
    </row>
    <row r="347" spans="11:12" ht="30" customHeight="1">
      <c r="K347" s="9">
        <f>IF(L347="","",IF(AND(L347="OK",F347="Hadir"),G347,0))</f>
        <v/>
      </c>
      <c r="L347" s="9">
        <f>IF(AND(A347="",B347="",C347="",D347="",E347="",F347="",G347="",H347="",I347="",J347=""),"",IF(OR(A347="",C347="",COUNTIF(MajlisTetamu,B347)&lt;&gt;1),"Isi ID / majlis / nama",IF(COUNTIFS(TetamuTable[ID kumpulan],A347,TetamuTable[Majlis],B347)&gt;1,"ID berganda untuk majlis",IF(NOT(ISNUMBER(E347)),"Semak kapasiti",IF(OR(E347&lt;1,MOD(E347,1)&lt;&gt;0),"Semak kapasiti",IF(AND(F347&lt;&gt;"Belum menjawab",F347&lt;&gt;"Hadir",F347&lt;&gt;"Tidak hadir"),"Isi jawapan",IF(F347="Hadir",IF(NOT(ISNUMBER(G347)),"Semak jumlah hadir",IF(OR(G347&lt;1,G347&gt;E347,MOD(G347,1)&lt;&gt;0),"Semak jumlah hadir","OK")),IF(AND(G347&lt;&gt;"",G347&lt;&gt;0),"Jumlah perlu kosong / 0","OK")))))))</f>
        <v/>
      </c>
    </row>
    <row r="348" spans="11:12" ht="30" customHeight="1">
      <c r="K348" s="9">
        <f>IF(L348="","",IF(AND(L348="OK",F348="Hadir"),G348,0))</f>
        <v/>
      </c>
      <c r="L348" s="9">
        <f>IF(AND(A348="",B348="",C348="",D348="",E348="",F348="",G348="",H348="",I348="",J348=""),"",IF(OR(A348="",C348="",COUNTIF(MajlisTetamu,B348)&lt;&gt;1),"Isi ID / majlis / nama",IF(COUNTIFS(TetamuTable[ID kumpulan],A348,TetamuTable[Majlis],B348)&gt;1,"ID berganda untuk majlis",IF(NOT(ISNUMBER(E348)),"Semak kapasiti",IF(OR(E348&lt;1,MOD(E348,1)&lt;&gt;0),"Semak kapasiti",IF(AND(F348&lt;&gt;"Belum menjawab",F348&lt;&gt;"Hadir",F348&lt;&gt;"Tidak hadir"),"Isi jawapan",IF(F348="Hadir",IF(NOT(ISNUMBER(G348)),"Semak jumlah hadir",IF(OR(G348&lt;1,G348&gt;E348,MOD(G348,1)&lt;&gt;0),"Semak jumlah hadir","OK")),IF(AND(G348&lt;&gt;"",G348&lt;&gt;0),"Jumlah perlu kosong / 0","OK")))))))</f>
        <v/>
      </c>
    </row>
    <row r="349" spans="11:12" ht="30" customHeight="1">
      <c r="K349" s="9">
        <f>IF(L349="","",IF(AND(L349="OK",F349="Hadir"),G349,0))</f>
        <v/>
      </c>
      <c r="L349" s="9">
        <f>IF(AND(A349="",B349="",C349="",D349="",E349="",F349="",G349="",H349="",I349="",J349=""),"",IF(OR(A349="",C349="",COUNTIF(MajlisTetamu,B349)&lt;&gt;1),"Isi ID / majlis / nama",IF(COUNTIFS(TetamuTable[ID kumpulan],A349,TetamuTable[Majlis],B349)&gt;1,"ID berganda untuk majlis",IF(NOT(ISNUMBER(E349)),"Semak kapasiti",IF(OR(E349&lt;1,MOD(E349,1)&lt;&gt;0),"Semak kapasiti",IF(AND(F349&lt;&gt;"Belum menjawab",F349&lt;&gt;"Hadir",F349&lt;&gt;"Tidak hadir"),"Isi jawapan",IF(F349="Hadir",IF(NOT(ISNUMBER(G349)),"Semak jumlah hadir",IF(OR(G349&lt;1,G349&gt;E349,MOD(G349,1)&lt;&gt;0),"Semak jumlah hadir","OK")),IF(AND(G349&lt;&gt;"",G349&lt;&gt;0),"Jumlah perlu kosong / 0","OK")))))))</f>
        <v/>
      </c>
    </row>
    <row r="350" spans="11:12" ht="30" customHeight="1">
      <c r="K350" s="9">
        <f>IF(L350="","",IF(AND(L350="OK",F350="Hadir"),G350,0))</f>
        <v/>
      </c>
      <c r="L350" s="9">
        <f>IF(AND(A350="",B350="",C350="",D350="",E350="",F350="",G350="",H350="",I350="",J350=""),"",IF(OR(A350="",C350="",COUNTIF(MajlisTetamu,B350)&lt;&gt;1),"Isi ID / majlis / nama",IF(COUNTIFS(TetamuTable[ID kumpulan],A350,TetamuTable[Majlis],B350)&gt;1,"ID berganda untuk majlis",IF(NOT(ISNUMBER(E350)),"Semak kapasiti",IF(OR(E350&lt;1,MOD(E350,1)&lt;&gt;0),"Semak kapasiti",IF(AND(F350&lt;&gt;"Belum menjawab",F350&lt;&gt;"Hadir",F350&lt;&gt;"Tidak hadir"),"Isi jawapan",IF(F350="Hadir",IF(NOT(ISNUMBER(G350)),"Semak jumlah hadir",IF(OR(G350&lt;1,G350&gt;E350,MOD(G350,1)&lt;&gt;0),"Semak jumlah hadir","OK")),IF(AND(G350&lt;&gt;"",G350&lt;&gt;0),"Jumlah perlu kosong / 0","OK")))))))</f>
        <v/>
      </c>
    </row>
    <row r="351" spans="11:12" ht="30" customHeight="1">
      <c r="K351" s="9">
        <f>IF(L351="","",IF(AND(L351="OK",F351="Hadir"),G351,0))</f>
        <v/>
      </c>
      <c r="L351" s="9">
        <f>IF(AND(A351="",B351="",C351="",D351="",E351="",F351="",G351="",H351="",I351="",J351=""),"",IF(OR(A351="",C351="",COUNTIF(MajlisTetamu,B351)&lt;&gt;1),"Isi ID / majlis / nama",IF(COUNTIFS(TetamuTable[ID kumpulan],A351,TetamuTable[Majlis],B351)&gt;1,"ID berganda untuk majlis",IF(NOT(ISNUMBER(E351)),"Semak kapasiti",IF(OR(E351&lt;1,MOD(E351,1)&lt;&gt;0),"Semak kapasiti",IF(AND(F351&lt;&gt;"Belum menjawab",F351&lt;&gt;"Hadir",F351&lt;&gt;"Tidak hadir"),"Isi jawapan",IF(F351="Hadir",IF(NOT(ISNUMBER(G351)),"Semak jumlah hadir",IF(OR(G351&lt;1,G351&gt;E351,MOD(G351,1)&lt;&gt;0),"Semak jumlah hadir","OK")),IF(AND(G351&lt;&gt;"",G351&lt;&gt;0),"Jumlah perlu kosong / 0","OK")))))))</f>
        <v/>
      </c>
    </row>
    <row r="352" spans="11:12" ht="30" customHeight="1">
      <c r="K352" s="9">
        <f>IF(L352="","",IF(AND(L352="OK",F352="Hadir"),G352,0))</f>
        <v/>
      </c>
      <c r="L352" s="9">
        <f>IF(AND(A352="",B352="",C352="",D352="",E352="",F352="",G352="",H352="",I352="",J352=""),"",IF(OR(A352="",C352="",COUNTIF(MajlisTetamu,B352)&lt;&gt;1),"Isi ID / majlis / nama",IF(COUNTIFS(TetamuTable[ID kumpulan],A352,TetamuTable[Majlis],B352)&gt;1,"ID berganda untuk majlis",IF(NOT(ISNUMBER(E352)),"Semak kapasiti",IF(OR(E352&lt;1,MOD(E352,1)&lt;&gt;0),"Semak kapasiti",IF(AND(F352&lt;&gt;"Belum menjawab",F352&lt;&gt;"Hadir",F352&lt;&gt;"Tidak hadir"),"Isi jawapan",IF(F352="Hadir",IF(NOT(ISNUMBER(G352)),"Semak jumlah hadir",IF(OR(G352&lt;1,G352&gt;E352,MOD(G352,1)&lt;&gt;0),"Semak jumlah hadir","OK")),IF(AND(G352&lt;&gt;"",G352&lt;&gt;0),"Jumlah perlu kosong / 0","OK")))))))</f>
        <v/>
      </c>
    </row>
    <row r="353" spans="11:12" ht="30" customHeight="1">
      <c r="K353" s="9">
        <f>IF(L353="","",IF(AND(L353="OK",F353="Hadir"),G353,0))</f>
        <v/>
      </c>
      <c r="L353" s="9">
        <f>IF(AND(A353="",B353="",C353="",D353="",E353="",F353="",G353="",H353="",I353="",J353=""),"",IF(OR(A353="",C353="",COUNTIF(MajlisTetamu,B353)&lt;&gt;1),"Isi ID / majlis / nama",IF(COUNTIFS(TetamuTable[ID kumpulan],A353,TetamuTable[Majlis],B353)&gt;1,"ID berganda untuk majlis",IF(NOT(ISNUMBER(E353)),"Semak kapasiti",IF(OR(E353&lt;1,MOD(E353,1)&lt;&gt;0),"Semak kapasiti",IF(AND(F353&lt;&gt;"Belum menjawab",F353&lt;&gt;"Hadir",F353&lt;&gt;"Tidak hadir"),"Isi jawapan",IF(F353="Hadir",IF(NOT(ISNUMBER(G353)),"Semak jumlah hadir",IF(OR(G353&lt;1,G353&gt;E353,MOD(G353,1)&lt;&gt;0),"Semak jumlah hadir","OK")),IF(AND(G353&lt;&gt;"",G353&lt;&gt;0),"Jumlah perlu kosong / 0","OK")))))))</f>
        <v/>
      </c>
    </row>
    <row r="354" spans="11:12" ht="30" customHeight="1">
      <c r="K354" s="9">
        <f>IF(L354="","",IF(AND(L354="OK",F354="Hadir"),G354,0))</f>
        <v/>
      </c>
      <c r="L354" s="9">
        <f>IF(AND(A354="",B354="",C354="",D354="",E354="",F354="",G354="",H354="",I354="",J354=""),"",IF(OR(A354="",C354="",COUNTIF(MajlisTetamu,B354)&lt;&gt;1),"Isi ID / majlis / nama",IF(COUNTIFS(TetamuTable[ID kumpulan],A354,TetamuTable[Majlis],B354)&gt;1,"ID berganda untuk majlis",IF(NOT(ISNUMBER(E354)),"Semak kapasiti",IF(OR(E354&lt;1,MOD(E354,1)&lt;&gt;0),"Semak kapasiti",IF(AND(F354&lt;&gt;"Belum menjawab",F354&lt;&gt;"Hadir",F354&lt;&gt;"Tidak hadir"),"Isi jawapan",IF(F354="Hadir",IF(NOT(ISNUMBER(G354)),"Semak jumlah hadir",IF(OR(G354&lt;1,G354&gt;E354,MOD(G354,1)&lt;&gt;0),"Semak jumlah hadir","OK")),IF(AND(G354&lt;&gt;"",G354&lt;&gt;0),"Jumlah perlu kosong / 0","OK")))))))</f>
        <v/>
      </c>
    </row>
    <row r="355" spans="11:12" ht="30" customHeight="1">
      <c r="K355" s="9">
        <f>IF(L355="","",IF(AND(L355="OK",F355="Hadir"),G355,0))</f>
        <v/>
      </c>
      <c r="L355" s="9">
        <f>IF(AND(A355="",B355="",C355="",D355="",E355="",F355="",G355="",H355="",I355="",J355=""),"",IF(OR(A355="",C355="",COUNTIF(MajlisTetamu,B355)&lt;&gt;1),"Isi ID / majlis / nama",IF(COUNTIFS(TetamuTable[ID kumpulan],A355,TetamuTable[Majlis],B355)&gt;1,"ID berganda untuk majlis",IF(NOT(ISNUMBER(E355)),"Semak kapasiti",IF(OR(E355&lt;1,MOD(E355,1)&lt;&gt;0),"Semak kapasiti",IF(AND(F355&lt;&gt;"Belum menjawab",F355&lt;&gt;"Hadir",F355&lt;&gt;"Tidak hadir"),"Isi jawapan",IF(F355="Hadir",IF(NOT(ISNUMBER(G355)),"Semak jumlah hadir",IF(OR(G355&lt;1,G355&gt;E355,MOD(G355,1)&lt;&gt;0),"Semak jumlah hadir","OK")),IF(AND(G355&lt;&gt;"",G355&lt;&gt;0),"Jumlah perlu kosong / 0","OK")))))))</f>
        <v/>
      </c>
    </row>
    <row r="356" spans="11:12" ht="30" customHeight="1">
      <c r="K356" s="9">
        <f>IF(L356="","",IF(AND(L356="OK",F356="Hadir"),G356,0))</f>
        <v/>
      </c>
      <c r="L356" s="9">
        <f>IF(AND(A356="",B356="",C356="",D356="",E356="",F356="",G356="",H356="",I356="",J356=""),"",IF(OR(A356="",C356="",COUNTIF(MajlisTetamu,B356)&lt;&gt;1),"Isi ID / majlis / nama",IF(COUNTIFS(TetamuTable[ID kumpulan],A356,TetamuTable[Majlis],B356)&gt;1,"ID berganda untuk majlis",IF(NOT(ISNUMBER(E356)),"Semak kapasiti",IF(OR(E356&lt;1,MOD(E356,1)&lt;&gt;0),"Semak kapasiti",IF(AND(F356&lt;&gt;"Belum menjawab",F356&lt;&gt;"Hadir",F356&lt;&gt;"Tidak hadir"),"Isi jawapan",IF(F356="Hadir",IF(NOT(ISNUMBER(G356)),"Semak jumlah hadir",IF(OR(G356&lt;1,G356&gt;E356,MOD(G356,1)&lt;&gt;0),"Semak jumlah hadir","OK")),IF(AND(G356&lt;&gt;"",G356&lt;&gt;0),"Jumlah perlu kosong / 0","OK")))))))</f>
        <v/>
      </c>
    </row>
    <row r="357" spans="11:12" ht="30" customHeight="1">
      <c r="K357" s="9">
        <f>IF(L357="","",IF(AND(L357="OK",F357="Hadir"),G357,0))</f>
        <v/>
      </c>
      <c r="L357" s="9">
        <f>IF(AND(A357="",B357="",C357="",D357="",E357="",F357="",G357="",H357="",I357="",J357=""),"",IF(OR(A357="",C357="",COUNTIF(MajlisTetamu,B357)&lt;&gt;1),"Isi ID / majlis / nama",IF(COUNTIFS(TetamuTable[ID kumpulan],A357,TetamuTable[Majlis],B357)&gt;1,"ID berganda untuk majlis",IF(NOT(ISNUMBER(E357)),"Semak kapasiti",IF(OR(E357&lt;1,MOD(E357,1)&lt;&gt;0),"Semak kapasiti",IF(AND(F357&lt;&gt;"Belum menjawab",F357&lt;&gt;"Hadir",F357&lt;&gt;"Tidak hadir"),"Isi jawapan",IF(F357="Hadir",IF(NOT(ISNUMBER(G357)),"Semak jumlah hadir",IF(OR(G357&lt;1,G357&gt;E357,MOD(G357,1)&lt;&gt;0),"Semak jumlah hadir","OK")),IF(AND(G357&lt;&gt;"",G357&lt;&gt;0),"Jumlah perlu kosong / 0","OK")))))))</f>
        <v/>
      </c>
    </row>
    <row r="358" spans="11:12" ht="30" customHeight="1">
      <c r="K358" s="9">
        <f>IF(L358="","",IF(AND(L358="OK",F358="Hadir"),G358,0))</f>
        <v/>
      </c>
      <c r="L358" s="9">
        <f>IF(AND(A358="",B358="",C358="",D358="",E358="",F358="",G358="",H358="",I358="",J358=""),"",IF(OR(A358="",C358="",COUNTIF(MajlisTetamu,B358)&lt;&gt;1),"Isi ID / majlis / nama",IF(COUNTIFS(TetamuTable[ID kumpulan],A358,TetamuTable[Majlis],B358)&gt;1,"ID berganda untuk majlis",IF(NOT(ISNUMBER(E358)),"Semak kapasiti",IF(OR(E358&lt;1,MOD(E358,1)&lt;&gt;0),"Semak kapasiti",IF(AND(F358&lt;&gt;"Belum menjawab",F358&lt;&gt;"Hadir",F358&lt;&gt;"Tidak hadir"),"Isi jawapan",IF(F358="Hadir",IF(NOT(ISNUMBER(G358)),"Semak jumlah hadir",IF(OR(G358&lt;1,G358&gt;E358,MOD(G358,1)&lt;&gt;0),"Semak jumlah hadir","OK")),IF(AND(G358&lt;&gt;"",G358&lt;&gt;0),"Jumlah perlu kosong / 0","OK")))))))</f>
        <v/>
      </c>
    </row>
    <row r="359" spans="11:12" ht="30" customHeight="1">
      <c r="K359" s="9">
        <f>IF(L359="","",IF(AND(L359="OK",F359="Hadir"),G359,0))</f>
        <v/>
      </c>
      <c r="L359" s="9">
        <f>IF(AND(A359="",B359="",C359="",D359="",E359="",F359="",G359="",H359="",I359="",J359=""),"",IF(OR(A359="",C359="",COUNTIF(MajlisTetamu,B359)&lt;&gt;1),"Isi ID / majlis / nama",IF(COUNTIFS(TetamuTable[ID kumpulan],A359,TetamuTable[Majlis],B359)&gt;1,"ID berganda untuk majlis",IF(NOT(ISNUMBER(E359)),"Semak kapasiti",IF(OR(E359&lt;1,MOD(E359,1)&lt;&gt;0),"Semak kapasiti",IF(AND(F359&lt;&gt;"Belum menjawab",F359&lt;&gt;"Hadir",F359&lt;&gt;"Tidak hadir"),"Isi jawapan",IF(F359="Hadir",IF(NOT(ISNUMBER(G359)),"Semak jumlah hadir",IF(OR(G359&lt;1,G359&gt;E359,MOD(G359,1)&lt;&gt;0),"Semak jumlah hadir","OK")),IF(AND(G359&lt;&gt;"",G359&lt;&gt;0),"Jumlah perlu kosong / 0","OK")))))))</f>
        <v/>
      </c>
    </row>
    <row r="360" spans="11:12" ht="30" customHeight="1">
      <c r="K360" s="9">
        <f>IF(L360="","",IF(AND(L360="OK",F360="Hadir"),G360,0))</f>
        <v/>
      </c>
      <c r="L360" s="9">
        <f>IF(AND(A360="",B360="",C360="",D360="",E360="",F360="",G360="",H360="",I360="",J360=""),"",IF(OR(A360="",C360="",COUNTIF(MajlisTetamu,B360)&lt;&gt;1),"Isi ID / majlis / nama",IF(COUNTIFS(TetamuTable[ID kumpulan],A360,TetamuTable[Majlis],B360)&gt;1,"ID berganda untuk majlis",IF(NOT(ISNUMBER(E360)),"Semak kapasiti",IF(OR(E360&lt;1,MOD(E360,1)&lt;&gt;0),"Semak kapasiti",IF(AND(F360&lt;&gt;"Belum menjawab",F360&lt;&gt;"Hadir",F360&lt;&gt;"Tidak hadir"),"Isi jawapan",IF(F360="Hadir",IF(NOT(ISNUMBER(G360)),"Semak jumlah hadir",IF(OR(G360&lt;1,G360&gt;E360,MOD(G360,1)&lt;&gt;0),"Semak jumlah hadir","OK")),IF(AND(G360&lt;&gt;"",G360&lt;&gt;0),"Jumlah perlu kosong / 0","OK")))))))</f>
        <v/>
      </c>
    </row>
    <row r="361" spans="11:12" ht="30" customHeight="1">
      <c r="K361" s="9">
        <f>IF(L361="","",IF(AND(L361="OK",F361="Hadir"),G361,0))</f>
        <v/>
      </c>
      <c r="L361" s="9">
        <f>IF(AND(A361="",B361="",C361="",D361="",E361="",F361="",G361="",H361="",I361="",J361=""),"",IF(OR(A361="",C361="",COUNTIF(MajlisTetamu,B361)&lt;&gt;1),"Isi ID / majlis / nama",IF(COUNTIFS(TetamuTable[ID kumpulan],A361,TetamuTable[Majlis],B361)&gt;1,"ID berganda untuk majlis",IF(NOT(ISNUMBER(E361)),"Semak kapasiti",IF(OR(E361&lt;1,MOD(E361,1)&lt;&gt;0),"Semak kapasiti",IF(AND(F361&lt;&gt;"Belum menjawab",F361&lt;&gt;"Hadir",F361&lt;&gt;"Tidak hadir"),"Isi jawapan",IF(F361="Hadir",IF(NOT(ISNUMBER(G361)),"Semak jumlah hadir",IF(OR(G361&lt;1,G361&gt;E361,MOD(G361,1)&lt;&gt;0),"Semak jumlah hadir","OK")),IF(AND(G361&lt;&gt;"",G361&lt;&gt;0),"Jumlah perlu kosong / 0","OK")))))))</f>
        <v/>
      </c>
    </row>
    <row r="362" spans="11:12" ht="30" customHeight="1">
      <c r="K362" s="9">
        <f>IF(L362="","",IF(AND(L362="OK",F362="Hadir"),G362,0))</f>
        <v/>
      </c>
      <c r="L362" s="9">
        <f>IF(AND(A362="",B362="",C362="",D362="",E362="",F362="",G362="",H362="",I362="",J362=""),"",IF(OR(A362="",C362="",COUNTIF(MajlisTetamu,B362)&lt;&gt;1),"Isi ID / majlis / nama",IF(COUNTIFS(TetamuTable[ID kumpulan],A362,TetamuTable[Majlis],B362)&gt;1,"ID berganda untuk majlis",IF(NOT(ISNUMBER(E362)),"Semak kapasiti",IF(OR(E362&lt;1,MOD(E362,1)&lt;&gt;0),"Semak kapasiti",IF(AND(F362&lt;&gt;"Belum menjawab",F362&lt;&gt;"Hadir",F362&lt;&gt;"Tidak hadir"),"Isi jawapan",IF(F362="Hadir",IF(NOT(ISNUMBER(G362)),"Semak jumlah hadir",IF(OR(G362&lt;1,G362&gt;E362,MOD(G362,1)&lt;&gt;0),"Semak jumlah hadir","OK")),IF(AND(G362&lt;&gt;"",G362&lt;&gt;0),"Jumlah perlu kosong / 0","OK")))))))</f>
        <v/>
      </c>
    </row>
    <row r="363" spans="11:12" ht="30" customHeight="1">
      <c r="K363" s="9">
        <f>IF(L363="","",IF(AND(L363="OK",F363="Hadir"),G363,0))</f>
        <v/>
      </c>
      <c r="L363" s="9">
        <f>IF(AND(A363="",B363="",C363="",D363="",E363="",F363="",G363="",H363="",I363="",J363=""),"",IF(OR(A363="",C363="",COUNTIF(MajlisTetamu,B363)&lt;&gt;1),"Isi ID / majlis / nama",IF(COUNTIFS(TetamuTable[ID kumpulan],A363,TetamuTable[Majlis],B363)&gt;1,"ID berganda untuk majlis",IF(NOT(ISNUMBER(E363)),"Semak kapasiti",IF(OR(E363&lt;1,MOD(E363,1)&lt;&gt;0),"Semak kapasiti",IF(AND(F363&lt;&gt;"Belum menjawab",F363&lt;&gt;"Hadir",F363&lt;&gt;"Tidak hadir"),"Isi jawapan",IF(F363="Hadir",IF(NOT(ISNUMBER(G363)),"Semak jumlah hadir",IF(OR(G363&lt;1,G363&gt;E363,MOD(G363,1)&lt;&gt;0),"Semak jumlah hadir","OK")),IF(AND(G363&lt;&gt;"",G363&lt;&gt;0),"Jumlah perlu kosong / 0","OK")))))))</f>
        <v/>
      </c>
    </row>
    <row r="364" spans="11:12" ht="30" customHeight="1">
      <c r="K364" s="9">
        <f>IF(L364="","",IF(AND(L364="OK",F364="Hadir"),G364,0))</f>
        <v/>
      </c>
      <c r="L364" s="9">
        <f>IF(AND(A364="",B364="",C364="",D364="",E364="",F364="",G364="",H364="",I364="",J364=""),"",IF(OR(A364="",C364="",COUNTIF(MajlisTetamu,B364)&lt;&gt;1),"Isi ID / majlis / nama",IF(COUNTIFS(TetamuTable[ID kumpulan],A364,TetamuTable[Majlis],B364)&gt;1,"ID berganda untuk majlis",IF(NOT(ISNUMBER(E364)),"Semak kapasiti",IF(OR(E364&lt;1,MOD(E364,1)&lt;&gt;0),"Semak kapasiti",IF(AND(F364&lt;&gt;"Belum menjawab",F364&lt;&gt;"Hadir",F364&lt;&gt;"Tidak hadir"),"Isi jawapan",IF(F364="Hadir",IF(NOT(ISNUMBER(G364)),"Semak jumlah hadir",IF(OR(G364&lt;1,G364&gt;E364,MOD(G364,1)&lt;&gt;0),"Semak jumlah hadir","OK")),IF(AND(G364&lt;&gt;"",G364&lt;&gt;0),"Jumlah perlu kosong / 0","OK")))))))</f>
        <v/>
      </c>
    </row>
    <row r="365" spans="11:12" ht="30" customHeight="1">
      <c r="K365" s="9">
        <f>IF(L365="","",IF(AND(L365="OK",F365="Hadir"),G365,0))</f>
        <v/>
      </c>
      <c r="L365" s="9">
        <f>IF(AND(A365="",B365="",C365="",D365="",E365="",F365="",G365="",H365="",I365="",J365=""),"",IF(OR(A365="",C365="",COUNTIF(MajlisTetamu,B365)&lt;&gt;1),"Isi ID / majlis / nama",IF(COUNTIFS(TetamuTable[ID kumpulan],A365,TetamuTable[Majlis],B365)&gt;1,"ID berganda untuk majlis",IF(NOT(ISNUMBER(E365)),"Semak kapasiti",IF(OR(E365&lt;1,MOD(E365,1)&lt;&gt;0),"Semak kapasiti",IF(AND(F365&lt;&gt;"Belum menjawab",F365&lt;&gt;"Hadir",F365&lt;&gt;"Tidak hadir"),"Isi jawapan",IF(F365="Hadir",IF(NOT(ISNUMBER(G365)),"Semak jumlah hadir",IF(OR(G365&lt;1,G365&gt;E365,MOD(G365,1)&lt;&gt;0),"Semak jumlah hadir","OK")),IF(AND(G365&lt;&gt;"",G365&lt;&gt;0),"Jumlah perlu kosong / 0","OK")))))))</f>
        <v/>
      </c>
    </row>
    <row r="366" spans="11:12" ht="30" customHeight="1">
      <c r="K366" s="9">
        <f>IF(L366="","",IF(AND(L366="OK",F366="Hadir"),G366,0))</f>
        <v/>
      </c>
      <c r="L366" s="9">
        <f>IF(AND(A366="",B366="",C366="",D366="",E366="",F366="",G366="",H366="",I366="",J366=""),"",IF(OR(A366="",C366="",COUNTIF(MajlisTetamu,B366)&lt;&gt;1),"Isi ID / majlis / nama",IF(COUNTIFS(TetamuTable[ID kumpulan],A366,TetamuTable[Majlis],B366)&gt;1,"ID berganda untuk majlis",IF(NOT(ISNUMBER(E366)),"Semak kapasiti",IF(OR(E366&lt;1,MOD(E366,1)&lt;&gt;0),"Semak kapasiti",IF(AND(F366&lt;&gt;"Belum menjawab",F366&lt;&gt;"Hadir",F366&lt;&gt;"Tidak hadir"),"Isi jawapan",IF(F366="Hadir",IF(NOT(ISNUMBER(G366)),"Semak jumlah hadir",IF(OR(G366&lt;1,G366&gt;E366,MOD(G366,1)&lt;&gt;0),"Semak jumlah hadir","OK")),IF(AND(G366&lt;&gt;"",G366&lt;&gt;0),"Jumlah perlu kosong / 0","OK")))))))</f>
        <v/>
      </c>
    </row>
    <row r="367" spans="11:12" ht="30" customHeight="1">
      <c r="K367" s="9">
        <f>IF(L367="","",IF(AND(L367="OK",F367="Hadir"),G367,0))</f>
        <v/>
      </c>
      <c r="L367" s="9">
        <f>IF(AND(A367="",B367="",C367="",D367="",E367="",F367="",G367="",H367="",I367="",J367=""),"",IF(OR(A367="",C367="",COUNTIF(MajlisTetamu,B367)&lt;&gt;1),"Isi ID / majlis / nama",IF(COUNTIFS(TetamuTable[ID kumpulan],A367,TetamuTable[Majlis],B367)&gt;1,"ID berganda untuk majlis",IF(NOT(ISNUMBER(E367)),"Semak kapasiti",IF(OR(E367&lt;1,MOD(E367,1)&lt;&gt;0),"Semak kapasiti",IF(AND(F367&lt;&gt;"Belum menjawab",F367&lt;&gt;"Hadir",F367&lt;&gt;"Tidak hadir"),"Isi jawapan",IF(F367="Hadir",IF(NOT(ISNUMBER(G367)),"Semak jumlah hadir",IF(OR(G367&lt;1,G367&gt;E367,MOD(G367,1)&lt;&gt;0),"Semak jumlah hadir","OK")),IF(AND(G367&lt;&gt;"",G367&lt;&gt;0),"Jumlah perlu kosong / 0","OK")))))))</f>
        <v/>
      </c>
    </row>
    <row r="368" spans="11:12" ht="30" customHeight="1">
      <c r="K368" s="9">
        <f>IF(L368="","",IF(AND(L368="OK",F368="Hadir"),G368,0))</f>
        <v/>
      </c>
      <c r="L368" s="9">
        <f>IF(AND(A368="",B368="",C368="",D368="",E368="",F368="",G368="",H368="",I368="",J368=""),"",IF(OR(A368="",C368="",COUNTIF(MajlisTetamu,B368)&lt;&gt;1),"Isi ID / majlis / nama",IF(COUNTIFS(TetamuTable[ID kumpulan],A368,TetamuTable[Majlis],B368)&gt;1,"ID berganda untuk majlis",IF(NOT(ISNUMBER(E368)),"Semak kapasiti",IF(OR(E368&lt;1,MOD(E368,1)&lt;&gt;0),"Semak kapasiti",IF(AND(F368&lt;&gt;"Belum menjawab",F368&lt;&gt;"Hadir",F368&lt;&gt;"Tidak hadir"),"Isi jawapan",IF(F368="Hadir",IF(NOT(ISNUMBER(G368)),"Semak jumlah hadir",IF(OR(G368&lt;1,G368&gt;E368,MOD(G368,1)&lt;&gt;0),"Semak jumlah hadir","OK")),IF(AND(G368&lt;&gt;"",G368&lt;&gt;0),"Jumlah perlu kosong / 0","OK")))))))</f>
        <v/>
      </c>
    </row>
    <row r="369" spans="11:12" ht="30" customHeight="1">
      <c r="K369" s="9">
        <f>IF(L369="","",IF(AND(L369="OK",F369="Hadir"),G369,0))</f>
        <v/>
      </c>
      <c r="L369" s="9">
        <f>IF(AND(A369="",B369="",C369="",D369="",E369="",F369="",G369="",H369="",I369="",J369=""),"",IF(OR(A369="",C369="",COUNTIF(MajlisTetamu,B369)&lt;&gt;1),"Isi ID / majlis / nama",IF(COUNTIFS(TetamuTable[ID kumpulan],A369,TetamuTable[Majlis],B369)&gt;1,"ID berganda untuk majlis",IF(NOT(ISNUMBER(E369)),"Semak kapasiti",IF(OR(E369&lt;1,MOD(E369,1)&lt;&gt;0),"Semak kapasiti",IF(AND(F369&lt;&gt;"Belum menjawab",F369&lt;&gt;"Hadir",F369&lt;&gt;"Tidak hadir"),"Isi jawapan",IF(F369="Hadir",IF(NOT(ISNUMBER(G369)),"Semak jumlah hadir",IF(OR(G369&lt;1,G369&gt;E369,MOD(G369,1)&lt;&gt;0),"Semak jumlah hadir","OK")),IF(AND(G369&lt;&gt;"",G369&lt;&gt;0),"Jumlah perlu kosong / 0","OK")))))))</f>
        <v/>
      </c>
    </row>
    <row r="370" spans="11:12" ht="30" customHeight="1">
      <c r="K370" s="9">
        <f>IF(L370="","",IF(AND(L370="OK",F370="Hadir"),G370,0))</f>
        <v/>
      </c>
      <c r="L370" s="9">
        <f>IF(AND(A370="",B370="",C370="",D370="",E370="",F370="",G370="",H370="",I370="",J370=""),"",IF(OR(A370="",C370="",COUNTIF(MajlisTetamu,B370)&lt;&gt;1),"Isi ID / majlis / nama",IF(COUNTIFS(TetamuTable[ID kumpulan],A370,TetamuTable[Majlis],B370)&gt;1,"ID berganda untuk majlis",IF(NOT(ISNUMBER(E370)),"Semak kapasiti",IF(OR(E370&lt;1,MOD(E370,1)&lt;&gt;0),"Semak kapasiti",IF(AND(F370&lt;&gt;"Belum menjawab",F370&lt;&gt;"Hadir",F370&lt;&gt;"Tidak hadir"),"Isi jawapan",IF(F370="Hadir",IF(NOT(ISNUMBER(G370)),"Semak jumlah hadir",IF(OR(G370&lt;1,G370&gt;E370,MOD(G370,1)&lt;&gt;0),"Semak jumlah hadir","OK")),IF(AND(G370&lt;&gt;"",G370&lt;&gt;0),"Jumlah perlu kosong / 0","OK")))))))</f>
        <v/>
      </c>
    </row>
    <row r="371" spans="11:12" ht="30" customHeight="1">
      <c r="K371" s="9">
        <f>IF(L371="","",IF(AND(L371="OK",F371="Hadir"),G371,0))</f>
        <v/>
      </c>
      <c r="L371" s="9">
        <f>IF(AND(A371="",B371="",C371="",D371="",E371="",F371="",G371="",H371="",I371="",J371=""),"",IF(OR(A371="",C371="",COUNTIF(MajlisTetamu,B371)&lt;&gt;1),"Isi ID / majlis / nama",IF(COUNTIFS(TetamuTable[ID kumpulan],A371,TetamuTable[Majlis],B371)&gt;1,"ID berganda untuk majlis",IF(NOT(ISNUMBER(E371)),"Semak kapasiti",IF(OR(E371&lt;1,MOD(E371,1)&lt;&gt;0),"Semak kapasiti",IF(AND(F371&lt;&gt;"Belum menjawab",F371&lt;&gt;"Hadir",F371&lt;&gt;"Tidak hadir"),"Isi jawapan",IF(F371="Hadir",IF(NOT(ISNUMBER(G371)),"Semak jumlah hadir",IF(OR(G371&lt;1,G371&gt;E371,MOD(G371,1)&lt;&gt;0),"Semak jumlah hadir","OK")),IF(AND(G371&lt;&gt;"",G371&lt;&gt;0),"Jumlah perlu kosong / 0","OK")))))))</f>
        <v/>
      </c>
    </row>
    <row r="372" spans="11:12" ht="30" customHeight="1">
      <c r="K372" s="9">
        <f>IF(L372="","",IF(AND(L372="OK",F372="Hadir"),G372,0))</f>
        <v/>
      </c>
      <c r="L372" s="9">
        <f>IF(AND(A372="",B372="",C372="",D372="",E372="",F372="",G372="",H372="",I372="",J372=""),"",IF(OR(A372="",C372="",COUNTIF(MajlisTetamu,B372)&lt;&gt;1),"Isi ID / majlis / nama",IF(COUNTIFS(TetamuTable[ID kumpulan],A372,TetamuTable[Majlis],B372)&gt;1,"ID berganda untuk majlis",IF(NOT(ISNUMBER(E372)),"Semak kapasiti",IF(OR(E372&lt;1,MOD(E372,1)&lt;&gt;0),"Semak kapasiti",IF(AND(F372&lt;&gt;"Belum menjawab",F372&lt;&gt;"Hadir",F372&lt;&gt;"Tidak hadir"),"Isi jawapan",IF(F372="Hadir",IF(NOT(ISNUMBER(G372)),"Semak jumlah hadir",IF(OR(G372&lt;1,G372&gt;E372,MOD(G372,1)&lt;&gt;0),"Semak jumlah hadir","OK")),IF(AND(G372&lt;&gt;"",G372&lt;&gt;0),"Jumlah perlu kosong / 0","OK")))))))</f>
        <v/>
      </c>
    </row>
    <row r="373" spans="11:12" ht="30" customHeight="1">
      <c r="K373" s="9">
        <f>IF(L373="","",IF(AND(L373="OK",F373="Hadir"),G373,0))</f>
        <v/>
      </c>
      <c r="L373" s="9">
        <f>IF(AND(A373="",B373="",C373="",D373="",E373="",F373="",G373="",H373="",I373="",J373=""),"",IF(OR(A373="",C373="",COUNTIF(MajlisTetamu,B373)&lt;&gt;1),"Isi ID / majlis / nama",IF(COUNTIFS(TetamuTable[ID kumpulan],A373,TetamuTable[Majlis],B373)&gt;1,"ID berganda untuk majlis",IF(NOT(ISNUMBER(E373)),"Semak kapasiti",IF(OR(E373&lt;1,MOD(E373,1)&lt;&gt;0),"Semak kapasiti",IF(AND(F373&lt;&gt;"Belum menjawab",F373&lt;&gt;"Hadir",F373&lt;&gt;"Tidak hadir"),"Isi jawapan",IF(F373="Hadir",IF(NOT(ISNUMBER(G373)),"Semak jumlah hadir",IF(OR(G373&lt;1,G373&gt;E373,MOD(G373,1)&lt;&gt;0),"Semak jumlah hadir","OK")),IF(AND(G373&lt;&gt;"",G373&lt;&gt;0),"Jumlah perlu kosong / 0","OK")))))))</f>
        <v/>
      </c>
    </row>
    <row r="374" spans="11:12" ht="30" customHeight="1">
      <c r="K374" s="9">
        <f>IF(L374="","",IF(AND(L374="OK",F374="Hadir"),G374,0))</f>
        <v/>
      </c>
      <c r="L374" s="9">
        <f>IF(AND(A374="",B374="",C374="",D374="",E374="",F374="",G374="",H374="",I374="",J374=""),"",IF(OR(A374="",C374="",COUNTIF(MajlisTetamu,B374)&lt;&gt;1),"Isi ID / majlis / nama",IF(COUNTIFS(TetamuTable[ID kumpulan],A374,TetamuTable[Majlis],B374)&gt;1,"ID berganda untuk majlis",IF(NOT(ISNUMBER(E374)),"Semak kapasiti",IF(OR(E374&lt;1,MOD(E374,1)&lt;&gt;0),"Semak kapasiti",IF(AND(F374&lt;&gt;"Belum menjawab",F374&lt;&gt;"Hadir",F374&lt;&gt;"Tidak hadir"),"Isi jawapan",IF(F374="Hadir",IF(NOT(ISNUMBER(G374)),"Semak jumlah hadir",IF(OR(G374&lt;1,G374&gt;E374,MOD(G374,1)&lt;&gt;0),"Semak jumlah hadir","OK")),IF(AND(G374&lt;&gt;"",G374&lt;&gt;0),"Jumlah perlu kosong / 0","OK")))))))</f>
        <v/>
      </c>
    </row>
    <row r="375" spans="11:12" ht="30" customHeight="1">
      <c r="K375" s="9">
        <f>IF(L375="","",IF(AND(L375="OK",F375="Hadir"),G375,0))</f>
        <v/>
      </c>
      <c r="L375" s="9">
        <f>IF(AND(A375="",B375="",C375="",D375="",E375="",F375="",G375="",H375="",I375="",J375=""),"",IF(OR(A375="",C375="",COUNTIF(MajlisTetamu,B375)&lt;&gt;1),"Isi ID / majlis / nama",IF(COUNTIFS(TetamuTable[ID kumpulan],A375,TetamuTable[Majlis],B375)&gt;1,"ID berganda untuk majlis",IF(NOT(ISNUMBER(E375)),"Semak kapasiti",IF(OR(E375&lt;1,MOD(E375,1)&lt;&gt;0),"Semak kapasiti",IF(AND(F375&lt;&gt;"Belum menjawab",F375&lt;&gt;"Hadir",F375&lt;&gt;"Tidak hadir"),"Isi jawapan",IF(F375="Hadir",IF(NOT(ISNUMBER(G375)),"Semak jumlah hadir",IF(OR(G375&lt;1,G375&gt;E375,MOD(G375,1)&lt;&gt;0),"Semak jumlah hadir","OK")),IF(AND(G375&lt;&gt;"",G375&lt;&gt;0),"Jumlah perlu kosong / 0","OK")))))))</f>
        <v/>
      </c>
    </row>
    <row r="376" spans="11:12" ht="30" customHeight="1">
      <c r="K376" s="9">
        <f>IF(L376="","",IF(AND(L376="OK",F376="Hadir"),G376,0))</f>
        <v/>
      </c>
      <c r="L376" s="9">
        <f>IF(AND(A376="",B376="",C376="",D376="",E376="",F376="",G376="",H376="",I376="",J376=""),"",IF(OR(A376="",C376="",COUNTIF(MajlisTetamu,B376)&lt;&gt;1),"Isi ID / majlis / nama",IF(COUNTIFS(TetamuTable[ID kumpulan],A376,TetamuTable[Majlis],B376)&gt;1,"ID berganda untuk majlis",IF(NOT(ISNUMBER(E376)),"Semak kapasiti",IF(OR(E376&lt;1,MOD(E376,1)&lt;&gt;0),"Semak kapasiti",IF(AND(F376&lt;&gt;"Belum menjawab",F376&lt;&gt;"Hadir",F376&lt;&gt;"Tidak hadir"),"Isi jawapan",IF(F376="Hadir",IF(NOT(ISNUMBER(G376)),"Semak jumlah hadir",IF(OR(G376&lt;1,G376&gt;E376,MOD(G376,1)&lt;&gt;0),"Semak jumlah hadir","OK")),IF(AND(G376&lt;&gt;"",G376&lt;&gt;0),"Jumlah perlu kosong / 0","OK")))))))</f>
        <v/>
      </c>
    </row>
    <row r="377" spans="11:12" ht="30" customHeight="1">
      <c r="K377" s="9">
        <f>IF(L377="","",IF(AND(L377="OK",F377="Hadir"),G377,0))</f>
        <v/>
      </c>
      <c r="L377" s="9">
        <f>IF(AND(A377="",B377="",C377="",D377="",E377="",F377="",G377="",H377="",I377="",J377=""),"",IF(OR(A377="",C377="",COUNTIF(MajlisTetamu,B377)&lt;&gt;1),"Isi ID / majlis / nama",IF(COUNTIFS(TetamuTable[ID kumpulan],A377,TetamuTable[Majlis],B377)&gt;1,"ID berganda untuk majlis",IF(NOT(ISNUMBER(E377)),"Semak kapasiti",IF(OR(E377&lt;1,MOD(E377,1)&lt;&gt;0),"Semak kapasiti",IF(AND(F377&lt;&gt;"Belum menjawab",F377&lt;&gt;"Hadir",F377&lt;&gt;"Tidak hadir"),"Isi jawapan",IF(F377="Hadir",IF(NOT(ISNUMBER(G377)),"Semak jumlah hadir",IF(OR(G377&lt;1,G377&gt;E377,MOD(G377,1)&lt;&gt;0),"Semak jumlah hadir","OK")),IF(AND(G377&lt;&gt;"",G377&lt;&gt;0),"Jumlah perlu kosong / 0","OK")))))))</f>
        <v/>
      </c>
    </row>
    <row r="378" spans="11:12" ht="30" customHeight="1">
      <c r="K378" s="9">
        <f>IF(L378="","",IF(AND(L378="OK",F378="Hadir"),G378,0))</f>
        <v/>
      </c>
      <c r="L378" s="9">
        <f>IF(AND(A378="",B378="",C378="",D378="",E378="",F378="",G378="",H378="",I378="",J378=""),"",IF(OR(A378="",C378="",COUNTIF(MajlisTetamu,B378)&lt;&gt;1),"Isi ID / majlis / nama",IF(COUNTIFS(TetamuTable[ID kumpulan],A378,TetamuTable[Majlis],B378)&gt;1,"ID berganda untuk majlis",IF(NOT(ISNUMBER(E378)),"Semak kapasiti",IF(OR(E378&lt;1,MOD(E378,1)&lt;&gt;0),"Semak kapasiti",IF(AND(F378&lt;&gt;"Belum menjawab",F378&lt;&gt;"Hadir",F378&lt;&gt;"Tidak hadir"),"Isi jawapan",IF(F378="Hadir",IF(NOT(ISNUMBER(G378)),"Semak jumlah hadir",IF(OR(G378&lt;1,G378&gt;E378,MOD(G378,1)&lt;&gt;0),"Semak jumlah hadir","OK")),IF(AND(G378&lt;&gt;"",G378&lt;&gt;0),"Jumlah perlu kosong / 0","OK")))))))</f>
        <v/>
      </c>
    </row>
    <row r="379" spans="11:12" ht="30" customHeight="1">
      <c r="K379" s="9">
        <f>IF(L379="","",IF(AND(L379="OK",F379="Hadir"),G379,0))</f>
        <v/>
      </c>
      <c r="L379" s="9">
        <f>IF(AND(A379="",B379="",C379="",D379="",E379="",F379="",G379="",H379="",I379="",J379=""),"",IF(OR(A379="",C379="",COUNTIF(MajlisTetamu,B379)&lt;&gt;1),"Isi ID / majlis / nama",IF(COUNTIFS(TetamuTable[ID kumpulan],A379,TetamuTable[Majlis],B379)&gt;1,"ID berganda untuk majlis",IF(NOT(ISNUMBER(E379)),"Semak kapasiti",IF(OR(E379&lt;1,MOD(E379,1)&lt;&gt;0),"Semak kapasiti",IF(AND(F379&lt;&gt;"Belum menjawab",F379&lt;&gt;"Hadir",F379&lt;&gt;"Tidak hadir"),"Isi jawapan",IF(F379="Hadir",IF(NOT(ISNUMBER(G379)),"Semak jumlah hadir",IF(OR(G379&lt;1,G379&gt;E379,MOD(G379,1)&lt;&gt;0),"Semak jumlah hadir","OK")),IF(AND(G379&lt;&gt;"",G379&lt;&gt;0),"Jumlah perlu kosong / 0","OK")))))))</f>
        <v/>
      </c>
    </row>
    <row r="380" spans="11:12" ht="30" customHeight="1">
      <c r="K380" s="9">
        <f>IF(L380="","",IF(AND(L380="OK",F380="Hadir"),G380,0))</f>
        <v/>
      </c>
      <c r="L380" s="9">
        <f>IF(AND(A380="",B380="",C380="",D380="",E380="",F380="",G380="",H380="",I380="",J380=""),"",IF(OR(A380="",C380="",COUNTIF(MajlisTetamu,B380)&lt;&gt;1),"Isi ID / majlis / nama",IF(COUNTIFS(TetamuTable[ID kumpulan],A380,TetamuTable[Majlis],B380)&gt;1,"ID berganda untuk majlis",IF(NOT(ISNUMBER(E380)),"Semak kapasiti",IF(OR(E380&lt;1,MOD(E380,1)&lt;&gt;0),"Semak kapasiti",IF(AND(F380&lt;&gt;"Belum menjawab",F380&lt;&gt;"Hadir",F380&lt;&gt;"Tidak hadir"),"Isi jawapan",IF(F380="Hadir",IF(NOT(ISNUMBER(G380)),"Semak jumlah hadir",IF(OR(G380&lt;1,G380&gt;E380,MOD(G380,1)&lt;&gt;0),"Semak jumlah hadir","OK")),IF(AND(G380&lt;&gt;"",G380&lt;&gt;0),"Jumlah perlu kosong / 0","OK")))))))</f>
        <v/>
      </c>
    </row>
    <row r="381" spans="11:12" ht="30" customHeight="1">
      <c r="K381" s="9">
        <f>IF(L381="","",IF(AND(L381="OK",F381="Hadir"),G381,0))</f>
        <v/>
      </c>
      <c r="L381" s="9">
        <f>IF(AND(A381="",B381="",C381="",D381="",E381="",F381="",G381="",H381="",I381="",J381=""),"",IF(OR(A381="",C381="",COUNTIF(MajlisTetamu,B381)&lt;&gt;1),"Isi ID / majlis / nama",IF(COUNTIFS(TetamuTable[ID kumpulan],A381,TetamuTable[Majlis],B381)&gt;1,"ID berganda untuk majlis",IF(NOT(ISNUMBER(E381)),"Semak kapasiti",IF(OR(E381&lt;1,MOD(E381,1)&lt;&gt;0),"Semak kapasiti",IF(AND(F381&lt;&gt;"Belum menjawab",F381&lt;&gt;"Hadir",F381&lt;&gt;"Tidak hadir"),"Isi jawapan",IF(F381="Hadir",IF(NOT(ISNUMBER(G381)),"Semak jumlah hadir",IF(OR(G381&lt;1,G381&gt;E381,MOD(G381,1)&lt;&gt;0),"Semak jumlah hadir","OK")),IF(AND(G381&lt;&gt;"",G381&lt;&gt;0),"Jumlah perlu kosong / 0","OK")))))))</f>
        <v/>
      </c>
    </row>
    <row r="382" spans="11:12" ht="30" customHeight="1">
      <c r="K382" s="9">
        <f>IF(L382="","",IF(AND(L382="OK",F382="Hadir"),G382,0))</f>
        <v/>
      </c>
      <c r="L382" s="9">
        <f>IF(AND(A382="",B382="",C382="",D382="",E382="",F382="",G382="",H382="",I382="",J382=""),"",IF(OR(A382="",C382="",COUNTIF(MajlisTetamu,B382)&lt;&gt;1),"Isi ID / majlis / nama",IF(COUNTIFS(TetamuTable[ID kumpulan],A382,TetamuTable[Majlis],B382)&gt;1,"ID berganda untuk majlis",IF(NOT(ISNUMBER(E382)),"Semak kapasiti",IF(OR(E382&lt;1,MOD(E382,1)&lt;&gt;0),"Semak kapasiti",IF(AND(F382&lt;&gt;"Belum menjawab",F382&lt;&gt;"Hadir",F382&lt;&gt;"Tidak hadir"),"Isi jawapan",IF(F382="Hadir",IF(NOT(ISNUMBER(G382)),"Semak jumlah hadir",IF(OR(G382&lt;1,G382&gt;E382,MOD(G382,1)&lt;&gt;0),"Semak jumlah hadir","OK")),IF(AND(G382&lt;&gt;"",G382&lt;&gt;0),"Jumlah perlu kosong / 0","OK")))))))</f>
        <v/>
      </c>
    </row>
    <row r="383" spans="11:12" ht="30" customHeight="1">
      <c r="K383" s="9">
        <f>IF(L383="","",IF(AND(L383="OK",F383="Hadir"),G383,0))</f>
        <v/>
      </c>
      <c r="L383" s="9">
        <f>IF(AND(A383="",B383="",C383="",D383="",E383="",F383="",G383="",H383="",I383="",J383=""),"",IF(OR(A383="",C383="",COUNTIF(MajlisTetamu,B383)&lt;&gt;1),"Isi ID / majlis / nama",IF(COUNTIFS(TetamuTable[ID kumpulan],A383,TetamuTable[Majlis],B383)&gt;1,"ID berganda untuk majlis",IF(NOT(ISNUMBER(E383)),"Semak kapasiti",IF(OR(E383&lt;1,MOD(E383,1)&lt;&gt;0),"Semak kapasiti",IF(AND(F383&lt;&gt;"Belum menjawab",F383&lt;&gt;"Hadir",F383&lt;&gt;"Tidak hadir"),"Isi jawapan",IF(F383="Hadir",IF(NOT(ISNUMBER(G383)),"Semak jumlah hadir",IF(OR(G383&lt;1,G383&gt;E383,MOD(G383,1)&lt;&gt;0),"Semak jumlah hadir","OK")),IF(AND(G383&lt;&gt;"",G383&lt;&gt;0),"Jumlah perlu kosong / 0","OK")))))))</f>
        <v/>
      </c>
    </row>
    <row r="384" spans="11:12" ht="30" customHeight="1">
      <c r="K384" s="9">
        <f>IF(L384="","",IF(AND(L384="OK",F384="Hadir"),G384,0))</f>
        <v/>
      </c>
      <c r="L384" s="9">
        <f>IF(AND(A384="",B384="",C384="",D384="",E384="",F384="",G384="",H384="",I384="",J384=""),"",IF(OR(A384="",C384="",COUNTIF(MajlisTetamu,B384)&lt;&gt;1),"Isi ID / majlis / nama",IF(COUNTIFS(TetamuTable[ID kumpulan],A384,TetamuTable[Majlis],B384)&gt;1,"ID berganda untuk majlis",IF(NOT(ISNUMBER(E384)),"Semak kapasiti",IF(OR(E384&lt;1,MOD(E384,1)&lt;&gt;0),"Semak kapasiti",IF(AND(F384&lt;&gt;"Belum menjawab",F384&lt;&gt;"Hadir",F384&lt;&gt;"Tidak hadir"),"Isi jawapan",IF(F384="Hadir",IF(NOT(ISNUMBER(G384)),"Semak jumlah hadir",IF(OR(G384&lt;1,G384&gt;E384,MOD(G384,1)&lt;&gt;0),"Semak jumlah hadir","OK")),IF(AND(G384&lt;&gt;"",G384&lt;&gt;0),"Jumlah perlu kosong / 0","OK")))))))</f>
        <v/>
      </c>
    </row>
    <row r="385" spans="11:12" ht="30" customHeight="1">
      <c r="K385" s="9">
        <f>IF(L385="","",IF(AND(L385="OK",F385="Hadir"),G385,0))</f>
        <v/>
      </c>
      <c r="L385" s="9">
        <f>IF(AND(A385="",B385="",C385="",D385="",E385="",F385="",G385="",H385="",I385="",J385=""),"",IF(OR(A385="",C385="",COUNTIF(MajlisTetamu,B385)&lt;&gt;1),"Isi ID / majlis / nama",IF(COUNTIFS(TetamuTable[ID kumpulan],A385,TetamuTable[Majlis],B385)&gt;1,"ID berganda untuk majlis",IF(NOT(ISNUMBER(E385)),"Semak kapasiti",IF(OR(E385&lt;1,MOD(E385,1)&lt;&gt;0),"Semak kapasiti",IF(AND(F385&lt;&gt;"Belum menjawab",F385&lt;&gt;"Hadir",F385&lt;&gt;"Tidak hadir"),"Isi jawapan",IF(F385="Hadir",IF(NOT(ISNUMBER(G385)),"Semak jumlah hadir",IF(OR(G385&lt;1,G385&gt;E385,MOD(G385,1)&lt;&gt;0),"Semak jumlah hadir","OK")),IF(AND(G385&lt;&gt;"",G385&lt;&gt;0),"Jumlah perlu kosong / 0","OK")))))))</f>
        <v/>
      </c>
    </row>
    <row r="386" spans="11:12" ht="30" customHeight="1">
      <c r="K386" s="9">
        <f>IF(L386="","",IF(AND(L386="OK",F386="Hadir"),G386,0))</f>
        <v/>
      </c>
      <c r="L386" s="9">
        <f>IF(AND(A386="",B386="",C386="",D386="",E386="",F386="",G386="",H386="",I386="",J386=""),"",IF(OR(A386="",C386="",COUNTIF(MajlisTetamu,B386)&lt;&gt;1),"Isi ID / majlis / nama",IF(COUNTIFS(TetamuTable[ID kumpulan],A386,TetamuTable[Majlis],B386)&gt;1,"ID berganda untuk majlis",IF(NOT(ISNUMBER(E386)),"Semak kapasiti",IF(OR(E386&lt;1,MOD(E386,1)&lt;&gt;0),"Semak kapasiti",IF(AND(F386&lt;&gt;"Belum menjawab",F386&lt;&gt;"Hadir",F386&lt;&gt;"Tidak hadir"),"Isi jawapan",IF(F386="Hadir",IF(NOT(ISNUMBER(G386)),"Semak jumlah hadir",IF(OR(G386&lt;1,G386&gt;E386,MOD(G386,1)&lt;&gt;0),"Semak jumlah hadir","OK")),IF(AND(G386&lt;&gt;"",G386&lt;&gt;0),"Jumlah perlu kosong / 0","OK")))))))</f>
        <v/>
      </c>
    </row>
    <row r="387" spans="11:12" ht="30" customHeight="1">
      <c r="K387" s="9">
        <f>IF(L387="","",IF(AND(L387="OK",F387="Hadir"),G387,0))</f>
        <v/>
      </c>
      <c r="L387" s="9">
        <f>IF(AND(A387="",B387="",C387="",D387="",E387="",F387="",G387="",H387="",I387="",J387=""),"",IF(OR(A387="",C387="",COUNTIF(MajlisTetamu,B387)&lt;&gt;1),"Isi ID / majlis / nama",IF(COUNTIFS(TetamuTable[ID kumpulan],A387,TetamuTable[Majlis],B387)&gt;1,"ID berganda untuk majlis",IF(NOT(ISNUMBER(E387)),"Semak kapasiti",IF(OR(E387&lt;1,MOD(E387,1)&lt;&gt;0),"Semak kapasiti",IF(AND(F387&lt;&gt;"Belum menjawab",F387&lt;&gt;"Hadir",F387&lt;&gt;"Tidak hadir"),"Isi jawapan",IF(F387="Hadir",IF(NOT(ISNUMBER(G387)),"Semak jumlah hadir",IF(OR(G387&lt;1,G387&gt;E387,MOD(G387,1)&lt;&gt;0),"Semak jumlah hadir","OK")),IF(AND(G387&lt;&gt;"",G387&lt;&gt;0),"Jumlah perlu kosong / 0","OK")))))))</f>
        <v/>
      </c>
    </row>
    <row r="388" spans="11:12" ht="30" customHeight="1">
      <c r="K388" s="9">
        <f>IF(L388="","",IF(AND(L388="OK",F388="Hadir"),G388,0))</f>
        <v/>
      </c>
      <c r="L388" s="9">
        <f>IF(AND(A388="",B388="",C388="",D388="",E388="",F388="",G388="",H388="",I388="",J388=""),"",IF(OR(A388="",C388="",COUNTIF(MajlisTetamu,B388)&lt;&gt;1),"Isi ID / majlis / nama",IF(COUNTIFS(TetamuTable[ID kumpulan],A388,TetamuTable[Majlis],B388)&gt;1,"ID berganda untuk majlis",IF(NOT(ISNUMBER(E388)),"Semak kapasiti",IF(OR(E388&lt;1,MOD(E388,1)&lt;&gt;0),"Semak kapasiti",IF(AND(F388&lt;&gt;"Belum menjawab",F388&lt;&gt;"Hadir",F388&lt;&gt;"Tidak hadir"),"Isi jawapan",IF(F388="Hadir",IF(NOT(ISNUMBER(G388)),"Semak jumlah hadir",IF(OR(G388&lt;1,G388&gt;E388,MOD(G388,1)&lt;&gt;0),"Semak jumlah hadir","OK")),IF(AND(G388&lt;&gt;"",G388&lt;&gt;0),"Jumlah perlu kosong / 0","OK")))))))</f>
        <v/>
      </c>
    </row>
    <row r="389" spans="11:12" ht="30" customHeight="1">
      <c r="K389" s="9">
        <f>IF(L389="","",IF(AND(L389="OK",F389="Hadir"),G389,0))</f>
        <v/>
      </c>
      <c r="L389" s="9">
        <f>IF(AND(A389="",B389="",C389="",D389="",E389="",F389="",G389="",H389="",I389="",J389=""),"",IF(OR(A389="",C389="",COUNTIF(MajlisTetamu,B389)&lt;&gt;1),"Isi ID / majlis / nama",IF(COUNTIFS(TetamuTable[ID kumpulan],A389,TetamuTable[Majlis],B389)&gt;1,"ID berganda untuk majlis",IF(NOT(ISNUMBER(E389)),"Semak kapasiti",IF(OR(E389&lt;1,MOD(E389,1)&lt;&gt;0),"Semak kapasiti",IF(AND(F389&lt;&gt;"Belum menjawab",F389&lt;&gt;"Hadir",F389&lt;&gt;"Tidak hadir"),"Isi jawapan",IF(F389="Hadir",IF(NOT(ISNUMBER(G389)),"Semak jumlah hadir",IF(OR(G389&lt;1,G389&gt;E389,MOD(G389,1)&lt;&gt;0),"Semak jumlah hadir","OK")),IF(AND(G389&lt;&gt;"",G389&lt;&gt;0),"Jumlah perlu kosong / 0","OK")))))))</f>
        <v/>
      </c>
    </row>
    <row r="390" spans="11:12" ht="30" customHeight="1">
      <c r="K390" s="9">
        <f>IF(L390="","",IF(AND(L390="OK",F390="Hadir"),G390,0))</f>
        <v/>
      </c>
      <c r="L390" s="9">
        <f>IF(AND(A390="",B390="",C390="",D390="",E390="",F390="",G390="",H390="",I390="",J390=""),"",IF(OR(A390="",C390="",COUNTIF(MajlisTetamu,B390)&lt;&gt;1),"Isi ID / majlis / nama",IF(COUNTIFS(TetamuTable[ID kumpulan],A390,TetamuTable[Majlis],B390)&gt;1,"ID berganda untuk majlis",IF(NOT(ISNUMBER(E390)),"Semak kapasiti",IF(OR(E390&lt;1,MOD(E390,1)&lt;&gt;0),"Semak kapasiti",IF(AND(F390&lt;&gt;"Belum menjawab",F390&lt;&gt;"Hadir",F390&lt;&gt;"Tidak hadir"),"Isi jawapan",IF(F390="Hadir",IF(NOT(ISNUMBER(G390)),"Semak jumlah hadir",IF(OR(G390&lt;1,G390&gt;E390,MOD(G390,1)&lt;&gt;0),"Semak jumlah hadir","OK")),IF(AND(G390&lt;&gt;"",G390&lt;&gt;0),"Jumlah perlu kosong / 0","OK")))))))</f>
        <v/>
      </c>
    </row>
    <row r="391" spans="11:12" ht="30" customHeight="1">
      <c r="K391" s="9">
        <f>IF(L391="","",IF(AND(L391="OK",F391="Hadir"),G391,0))</f>
        <v/>
      </c>
      <c r="L391" s="9">
        <f>IF(AND(A391="",B391="",C391="",D391="",E391="",F391="",G391="",H391="",I391="",J391=""),"",IF(OR(A391="",C391="",COUNTIF(MajlisTetamu,B391)&lt;&gt;1),"Isi ID / majlis / nama",IF(COUNTIFS(TetamuTable[ID kumpulan],A391,TetamuTable[Majlis],B391)&gt;1,"ID berganda untuk majlis",IF(NOT(ISNUMBER(E391)),"Semak kapasiti",IF(OR(E391&lt;1,MOD(E391,1)&lt;&gt;0),"Semak kapasiti",IF(AND(F391&lt;&gt;"Belum menjawab",F391&lt;&gt;"Hadir",F391&lt;&gt;"Tidak hadir"),"Isi jawapan",IF(F391="Hadir",IF(NOT(ISNUMBER(G391)),"Semak jumlah hadir",IF(OR(G391&lt;1,G391&gt;E391,MOD(G391,1)&lt;&gt;0),"Semak jumlah hadir","OK")),IF(AND(G391&lt;&gt;"",G391&lt;&gt;0),"Jumlah perlu kosong / 0","OK")))))))</f>
        <v/>
      </c>
    </row>
    <row r="392" spans="11:12" ht="30" customHeight="1">
      <c r="K392" s="9">
        <f>IF(L392="","",IF(AND(L392="OK",F392="Hadir"),G392,0))</f>
        <v/>
      </c>
      <c r="L392" s="9">
        <f>IF(AND(A392="",B392="",C392="",D392="",E392="",F392="",G392="",H392="",I392="",J392=""),"",IF(OR(A392="",C392="",COUNTIF(MajlisTetamu,B392)&lt;&gt;1),"Isi ID / majlis / nama",IF(COUNTIFS(TetamuTable[ID kumpulan],A392,TetamuTable[Majlis],B392)&gt;1,"ID berganda untuk majlis",IF(NOT(ISNUMBER(E392)),"Semak kapasiti",IF(OR(E392&lt;1,MOD(E392,1)&lt;&gt;0),"Semak kapasiti",IF(AND(F392&lt;&gt;"Belum menjawab",F392&lt;&gt;"Hadir",F392&lt;&gt;"Tidak hadir"),"Isi jawapan",IF(F392="Hadir",IF(NOT(ISNUMBER(G392)),"Semak jumlah hadir",IF(OR(G392&lt;1,G392&gt;E392,MOD(G392,1)&lt;&gt;0),"Semak jumlah hadir","OK")),IF(AND(G392&lt;&gt;"",G392&lt;&gt;0),"Jumlah perlu kosong / 0","OK")))))))</f>
        <v/>
      </c>
    </row>
    <row r="393" spans="11:12" ht="30" customHeight="1">
      <c r="K393" s="9">
        <f>IF(L393="","",IF(AND(L393="OK",F393="Hadir"),G393,0))</f>
        <v/>
      </c>
      <c r="L393" s="9">
        <f>IF(AND(A393="",B393="",C393="",D393="",E393="",F393="",G393="",H393="",I393="",J393=""),"",IF(OR(A393="",C393="",COUNTIF(MajlisTetamu,B393)&lt;&gt;1),"Isi ID / majlis / nama",IF(COUNTIFS(TetamuTable[ID kumpulan],A393,TetamuTable[Majlis],B393)&gt;1,"ID berganda untuk majlis",IF(NOT(ISNUMBER(E393)),"Semak kapasiti",IF(OR(E393&lt;1,MOD(E393,1)&lt;&gt;0),"Semak kapasiti",IF(AND(F393&lt;&gt;"Belum menjawab",F393&lt;&gt;"Hadir",F393&lt;&gt;"Tidak hadir"),"Isi jawapan",IF(F393="Hadir",IF(NOT(ISNUMBER(G393)),"Semak jumlah hadir",IF(OR(G393&lt;1,G393&gt;E393,MOD(G393,1)&lt;&gt;0),"Semak jumlah hadir","OK")),IF(AND(G393&lt;&gt;"",G393&lt;&gt;0),"Jumlah perlu kosong / 0","OK")))))))</f>
        <v/>
      </c>
    </row>
    <row r="394" spans="11:12" ht="30" customHeight="1">
      <c r="K394" s="9">
        <f>IF(L394="","",IF(AND(L394="OK",F394="Hadir"),G394,0))</f>
        <v/>
      </c>
      <c r="L394" s="9">
        <f>IF(AND(A394="",B394="",C394="",D394="",E394="",F394="",G394="",H394="",I394="",J394=""),"",IF(OR(A394="",C394="",COUNTIF(MajlisTetamu,B394)&lt;&gt;1),"Isi ID / majlis / nama",IF(COUNTIFS(TetamuTable[ID kumpulan],A394,TetamuTable[Majlis],B394)&gt;1,"ID berganda untuk majlis",IF(NOT(ISNUMBER(E394)),"Semak kapasiti",IF(OR(E394&lt;1,MOD(E394,1)&lt;&gt;0),"Semak kapasiti",IF(AND(F394&lt;&gt;"Belum menjawab",F394&lt;&gt;"Hadir",F394&lt;&gt;"Tidak hadir"),"Isi jawapan",IF(F394="Hadir",IF(NOT(ISNUMBER(G394)),"Semak jumlah hadir",IF(OR(G394&lt;1,G394&gt;E394,MOD(G394,1)&lt;&gt;0),"Semak jumlah hadir","OK")),IF(AND(G394&lt;&gt;"",G394&lt;&gt;0),"Jumlah perlu kosong / 0","OK")))))))</f>
        <v/>
      </c>
    </row>
    <row r="395" spans="11:12" ht="30" customHeight="1">
      <c r="K395" s="9">
        <f>IF(L395="","",IF(AND(L395="OK",F395="Hadir"),G395,0))</f>
        <v/>
      </c>
      <c r="L395" s="9">
        <f>IF(AND(A395="",B395="",C395="",D395="",E395="",F395="",G395="",H395="",I395="",J395=""),"",IF(OR(A395="",C395="",COUNTIF(MajlisTetamu,B395)&lt;&gt;1),"Isi ID / majlis / nama",IF(COUNTIFS(TetamuTable[ID kumpulan],A395,TetamuTable[Majlis],B395)&gt;1,"ID berganda untuk majlis",IF(NOT(ISNUMBER(E395)),"Semak kapasiti",IF(OR(E395&lt;1,MOD(E395,1)&lt;&gt;0),"Semak kapasiti",IF(AND(F395&lt;&gt;"Belum menjawab",F395&lt;&gt;"Hadir",F395&lt;&gt;"Tidak hadir"),"Isi jawapan",IF(F395="Hadir",IF(NOT(ISNUMBER(G395)),"Semak jumlah hadir",IF(OR(G395&lt;1,G395&gt;E395,MOD(G395,1)&lt;&gt;0),"Semak jumlah hadir","OK")),IF(AND(G395&lt;&gt;"",G395&lt;&gt;0),"Jumlah perlu kosong / 0","OK")))))))</f>
        <v/>
      </c>
    </row>
    <row r="396" spans="11:12" ht="30" customHeight="1">
      <c r="K396" s="9">
        <f>IF(L396="","",IF(AND(L396="OK",F396="Hadir"),G396,0))</f>
        <v/>
      </c>
      <c r="L396" s="9">
        <f>IF(AND(A396="",B396="",C396="",D396="",E396="",F396="",G396="",H396="",I396="",J396=""),"",IF(OR(A396="",C396="",COUNTIF(MajlisTetamu,B396)&lt;&gt;1),"Isi ID / majlis / nama",IF(COUNTIFS(TetamuTable[ID kumpulan],A396,TetamuTable[Majlis],B396)&gt;1,"ID berganda untuk majlis",IF(NOT(ISNUMBER(E396)),"Semak kapasiti",IF(OR(E396&lt;1,MOD(E396,1)&lt;&gt;0),"Semak kapasiti",IF(AND(F396&lt;&gt;"Belum menjawab",F396&lt;&gt;"Hadir",F396&lt;&gt;"Tidak hadir"),"Isi jawapan",IF(F396="Hadir",IF(NOT(ISNUMBER(G396)),"Semak jumlah hadir",IF(OR(G396&lt;1,G396&gt;E396,MOD(G396,1)&lt;&gt;0),"Semak jumlah hadir","OK")),IF(AND(G396&lt;&gt;"",G396&lt;&gt;0),"Jumlah perlu kosong / 0","OK")))))))</f>
        <v/>
      </c>
    </row>
    <row r="397" spans="11:12" ht="30" customHeight="1">
      <c r="K397" s="9">
        <f>IF(L397="","",IF(AND(L397="OK",F397="Hadir"),G397,0))</f>
        <v/>
      </c>
      <c r="L397" s="9">
        <f>IF(AND(A397="",B397="",C397="",D397="",E397="",F397="",G397="",H397="",I397="",J397=""),"",IF(OR(A397="",C397="",COUNTIF(MajlisTetamu,B397)&lt;&gt;1),"Isi ID / majlis / nama",IF(COUNTIFS(TetamuTable[ID kumpulan],A397,TetamuTable[Majlis],B397)&gt;1,"ID berganda untuk majlis",IF(NOT(ISNUMBER(E397)),"Semak kapasiti",IF(OR(E397&lt;1,MOD(E397,1)&lt;&gt;0),"Semak kapasiti",IF(AND(F397&lt;&gt;"Belum menjawab",F397&lt;&gt;"Hadir",F397&lt;&gt;"Tidak hadir"),"Isi jawapan",IF(F397="Hadir",IF(NOT(ISNUMBER(G397)),"Semak jumlah hadir",IF(OR(G397&lt;1,G397&gt;E397,MOD(G397,1)&lt;&gt;0),"Semak jumlah hadir","OK")),IF(AND(G397&lt;&gt;"",G397&lt;&gt;0),"Jumlah perlu kosong / 0","OK")))))))</f>
        <v/>
      </c>
    </row>
    <row r="398" spans="11:12" ht="30" customHeight="1">
      <c r="K398" s="9">
        <f>IF(L398="","",IF(AND(L398="OK",F398="Hadir"),G398,0))</f>
        <v/>
      </c>
      <c r="L398" s="9">
        <f>IF(AND(A398="",B398="",C398="",D398="",E398="",F398="",G398="",H398="",I398="",J398=""),"",IF(OR(A398="",C398="",COUNTIF(MajlisTetamu,B398)&lt;&gt;1),"Isi ID / majlis / nama",IF(COUNTIFS(TetamuTable[ID kumpulan],A398,TetamuTable[Majlis],B398)&gt;1,"ID berganda untuk majlis",IF(NOT(ISNUMBER(E398)),"Semak kapasiti",IF(OR(E398&lt;1,MOD(E398,1)&lt;&gt;0),"Semak kapasiti",IF(AND(F398&lt;&gt;"Belum menjawab",F398&lt;&gt;"Hadir",F398&lt;&gt;"Tidak hadir"),"Isi jawapan",IF(F398="Hadir",IF(NOT(ISNUMBER(G398)),"Semak jumlah hadir",IF(OR(G398&lt;1,G398&gt;E398,MOD(G398,1)&lt;&gt;0),"Semak jumlah hadir","OK")),IF(AND(G398&lt;&gt;"",G398&lt;&gt;0),"Jumlah perlu kosong / 0","OK")))))))</f>
        <v/>
      </c>
    </row>
    <row r="399" spans="11:12" ht="30" customHeight="1">
      <c r="K399" s="9">
        <f>IF(L399="","",IF(AND(L399="OK",F399="Hadir"),G399,0))</f>
        <v/>
      </c>
      <c r="L399" s="9">
        <f>IF(AND(A399="",B399="",C399="",D399="",E399="",F399="",G399="",H399="",I399="",J399=""),"",IF(OR(A399="",C399="",COUNTIF(MajlisTetamu,B399)&lt;&gt;1),"Isi ID / majlis / nama",IF(COUNTIFS(TetamuTable[ID kumpulan],A399,TetamuTable[Majlis],B399)&gt;1,"ID berganda untuk majlis",IF(NOT(ISNUMBER(E399)),"Semak kapasiti",IF(OR(E399&lt;1,MOD(E399,1)&lt;&gt;0),"Semak kapasiti",IF(AND(F399&lt;&gt;"Belum menjawab",F399&lt;&gt;"Hadir",F399&lt;&gt;"Tidak hadir"),"Isi jawapan",IF(F399="Hadir",IF(NOT(ISNUMBER(G399)),"Semak jumlah hadir",IF(OR(G399&lt;1,G399&gt;E399,MOD(G399,1)&lt;&gt;0),"Semak jumlah hadir","OK")),IF(AND(G399&lt;&gt;"",G399&lt;&gt;0),"Jumlah perlu kosong / 0","OK")))))))</f>
        <v/>
      </c>
    </row>
    <row r="400" spans="11:12" ht="30" customHeight="1">
      <c r="K400" s="9">
        <f>IF(L400="","",IF(AND(L400="OK",F400="Hadir"),G400,0))</f>
        <v/>
      </c>
      <c r="L400" s="9">
        <f>IF(AND(A400="",B400="",C400="",D400="",E400="",F400="",G400="",H400="",I400="",J400=""),"",IF(OR(A400="",C400="",COUNTIF(MajlisTetamu,B400)&lt;&gt;1),"Isi ID / majlis / nama",IF(COUNTIFS(TetamuTable[ID kumpulan],A400,TetamuTable[Majlis],B400)&gt;1,"ID berganda untuk majlis",IF(NOT(ISNUMBER(E400)),"Semak kapasiti",IF(OR(E400&lt;1,MOD(E400,1)&lt;&gt;0),"Semak kapasiti",IF(AND(F400&lt;&gt;"Belum menjawab",F400&lt;&gt;"Hadir",F400&lt;&gt;"Tidak hadir"),"Isi jawapan",IF(F400="Hadir",IF(NOT(ISNUMBER(G400)),"Semak jumlah hadir",IF(OR(G400&lt;1,G400&gt;E400,MOD(G400,1)&lt;&gt;0),"Semak jumlah hadir","OK")),IF(AND(G400&lt;&gt;"",G400&lt;&gt;0),"Jumlah perlu kosong / 0","OK")))))))</f>
        <v/>
      </c>
    </row>
    <row r="401" spans="11:12" ht="30" customHeight="1">
      <c r="K401" s="9">
        <f>IF(L401="","",IF(AND(L401="OK",F401="Hadir"),G401,0))</f>
        <v/>
      </c>
      <c r="L401" s="9">
        <f>IF(AND(A401="",B401="",C401="",D401="",E401="",F401="",G401="",H401="",I401="",J401=""),"",IF(OR(A401="",C401="",COUNTIF(MajlisTetamu,B401)&lt;&gt;1),"Isi ID / majlis / nama",IF(COUNTIFS(TetamuTable[ID kumpulan],A401,TetamuTable[Majlis],B401)&gt;1,"ID berganda untuk majlis",IF(NOT(ISNUMBER(E401)),"Semak kapasiti",IF(OR(E401&lt;1,MOD(E401,1)&lt;&gt;0),"Semak kapasiti",IF(AND(F401&lt;&gt;"Belum menjawab",F401&lt;&gt;"Hadir",F401&lt;&gt;"Tidak hadir"),"Isi jawapan",IF(F401="Hadir",IF(NOT(ISNUMBER(G401)),"Semak jumlah hadir",IF(OR(G401&lt;1,G401&gt;E401,MOD(G401,1)&lt;&gt;0),"Semak jumlah hadir","OK")),IF(AND(G401&lt;&gt;"",G401&lt;&gt;0),"Jumlah perlu kosong / 0","OK")))))))</f>
        <v/>
      </c>
    </row>
    <row r="402" spans="11:12" ht="30" customHeight="1">
      <c r="K402" s="9">
        <f>IF(L402="","",IF(AND(L402="OK",F402="Hadir"),G402,0))</f>
        <v/>
      </c>
      <c r="L402" s="9">
        <f>IF(AND(A402="",B402="",C402="",D402="",E402="",F402="",G402="",H402="",I402="",J402=""),"",IF(OR(A402="",C402="",COUNTIF(MajlisTetamu,B402)&lt;&gt;1),"Isi ID / majlis / nama",IF(COUNTIFS(TetamuTable[ID kumpulan],A402,TetamuTable[Majlis],B402)&gt;1,"ID berganda untuk majlis",IF(NOT(ISNUMBER(E402)),"Semak kapasiti",IF(OR(E402&lt;1,MOD(E402,1)&lt;&gt;0),"Semak kapasiti",IF(AND(F402&lt;&gt;"Belum menjawab",F402&lt;&gt;"Hadir",F402&lt;&gt;"Tidak hadir"),"Isi jawapan",IF(F402="Hadir",IF(NOT(ISNUMBER(G402)),"Semak jumlah hadir",IF(OR(G402&lt;1,G402&gt;E402,MOD(G402,1)&lt;&gt;0),"Semak jumlah hadir","OK")),IF(AND(G402&lt;&gt;"",G402&lt;&gt;0),"Jumlah perlu kosong / 0","OK")))))))</f>
        <v/>
      </c>
    </row>
    <row r="403" spans="11:12" ht="30" customHeight="1">
      <c r="K403" s="9">
        <f>IF(L403="","",IF(AND(L403="OK",F403="Hadir"),G403,0))</f>
        <v/>
      </c>
      <c r="L403" s="9">
        <f>IF(AND(A403="",B403="",C403="",D403="",E403="",F403="",G403="",H403="",I403="",J403=""),"",IF(OR(A403="",C403="",COUNTIF(MajlisTetamu,B403)&lt;&gt;1),"Isi ID / majlis / nama",IF(COUNTIFS(TetamuTable[ID kumpulan],A403,TetamuTable[Majlis],B403)&gt;1,"ID berganda untuk majlis",IF(NOT(ISNUMBER(E403)),"Semak kapasiti",IF(OR(E403&lt;1,MOD(E403,1)&lt;&gt;0),"Semak kapasiti",IF(AND(F403&lt;&gt;"Belum menjawab",F403&lt;&gt;"Hadir",F403&lt;&gt;"Tidak hadir"),"Isi jawapan",IF(F403="Hadir",IF(NOT(ISNUMBER(G403)),"Semak jumlah hadir",IF(OR(G403&lt;1,G403&gt;E403,MOD(G403,1)&lt;&gt;0),"Semak jumlah hadir","OK")),IF(AND(G403&lt;&gt;"",G403&lt;&gt;0),"Jumlah perlu kosong / 0","OK")))))))</f>
        <v/>
      </c>
    </row>
    <row r="404" spans="11:12" ht="30" customHeight="1">
      <c r="K404" s="9">
        <f>IF(L404="","",IF(AND(L404="OK",F404="Hadir"),G404,0))</f>
        <v/>
      </c>
      <c r="L404" s="9">
        <f>IF(AND(A404="",B404="",C404="",D404="",E404="",F404="",G404="",H404="",I404="",J404=""),"",IF(OR(A404="",C404="",COUNTIF(MajlisTetamu,B404)&lt;&gt;1),"Isi ID / majlis / nama",IF(COUNTIFS(TetamuTable[ID kumpulan],A404,TetamuTable[Majlis],B404)&gt;1,"ID berganda untuk majlis",IF(NOT(ISNUMBER(E404)),"Semak kapasiti",IF(OR(E404&lt;1,MOD(E404,1)&lt;&gt;0),"Semak kapasiti",IF(AND(F404&lt;&gt;"Belum menjawab",F404&lt;&gt;"Hadir",F404&lt;&gt;"Tidak hadir"),"Isi jawapan",IF(F404="Hadir",IF(NOT(ISNUMBER(G404)),"Semak jumlah hadir",IF(OR(G404&lt;1,G404&gt;E404,MOD(G404,1)&lt;&gt;0),"Semak jumlah hadir","OK")),IF(AND(G404&lt;&gt;"",G404&lt;&gt;0),"Jumlah perlu kosong / 0","OK")))))))</f>
        <v/>
      </c>
    </row>
    <row r="405" spans="11:12" ht="30" customHeight="1">
      <c r="K405" s="9">
        <f>IF(L405="","",IF(AND(L405="OK",F405="Hadir"),G405,0))</f>
        <v/>
      </c>
      <c r="L405" s="9">
        <f>IF(AND(A405="",B405="",C405="",D405="",E405="",F405="",G405="",H405="",I405="",J405=""),"",IF(OR(A405="",C405="",COUNTIF(MajlisTetamu,B405)&lt;&gt;1),"Isi ID / majlis / nama",IF(COUNTIFS(TetamuTable[ID kumpulan],A405,TetamuTable[Majlis],B405)&gt;1,"ID berganda untuk majlis",IF(NOT(ISNUMBER(E405)),"Semak kapasiti",IF(OR(E405&lt;1,MOD(E405,1)&lt;&gt;0),"Semak kapasiti",IF(AND(F405&lt;&gt;"Belum menjawab",F405&lt;&gt;"Hadir",F405&lt;&gt;"Tidak hadir"),"Isi jawapan",IF(F405="Hadir",IF(NOT(ISNUMBER(G405)),"Semak jumlah hadir",IF(OR(G405&lt;1,G405&gt;E405,MOD(G405,1)&lt;&gt;0),"Semak jumlah hadir","OK")),IF(AND(G405&lt;&gt;"",G405&lt;&gt;0),"Jumlah perlu kosong / 0","OK")))))))</f>
        <v/>
      </c>
    </row>
    <row r="406" spans="11:12" ht="30" customHeight="1">
      <c r="K406" s="9">
        <f>IF(L406="","",IF(AND(L406="OK",F406="Hadir"),G406,0))</f>
        <v/>
      </c>
      <c r="L406" s="9">
        <f>IF(AND(A406="",B406="",C406="",D406="",E406="",F406="",G406="",H406="",I406="",J406=""),"",IF(OR(A406="",C406="",COUNTIF(MajlisTetamu,B406)&lt;&gt;1),"Isi ID / majlis / nama",IF(COUNTIFS(TetamuTable[ID kumpulan],A406,TetamuTable[Majlis],B406)&gt;1,"ID berganda untuk majlis",IF(NOT(ISNUMBER(E406)),"Semak kapasiti",IF(OR(E406&lt;1,MOD(E406,1)&lt;&gt;0),"Semak kapasiti",IF(AND(F406&lt;&gt;"Belum menjawab",F406&lt;&gt;"Hadir",F406&lt;&gt;"Tidak hadir"),"Isi jawapan",IF(F406="Hadir",IF(NOT(ISNUMBER(G406)),"Semak jumlah hadir",IF(OR(G406&lt;1,G406&gt;E406,MOD(G406,1)&lt;&gt;0),"Semak jumlah hadir","OK")),IF(AND(G406&lt;&gt;"",G406&lt;&gt;0),"Jumlah perlu kosong / 0","OK")))))))</f>
        <v/>
      </c>
    </row>
    <row r="407" spans="11:12" ht="30" customHeight="1">
      <c r="K407" s="9">
        <f>IF(L407="","",IF(AND(L407="OK",F407="Hadir"),G407,0))</f>
        <v/>
      </c>
      <c r="L407" s="9">
        <f>IF(AND(A407="",B407="",C407="",D407="",E407="",F407="",G407="",H407="",I407="",J407=""),"",IF(OR(A407="",C407="",COUNTIF(MajlisTetamu,B407)&lt;&gt;1),"Isi ID / majlis / nama",IF(COUNTIFS(TetamuTable[ID kumpulan],A407,TetamuTable[Majlis],B407)&gt;1,"ID berganda untuk majlis",IF(NOT(ISNUMBER(E407)),"Semak kapasiti",IF(OR(E407&lt;1,MOD(E407,1)&lt;&gt;0),"Semak kapasiti",IF(AND(F407&lt;&gt;"Belum menjawab",F407&lt;&gt;"Hadir",F407&lt;&gt;"Tidak hadir"),"Isi jawapan",IF(F407="Hadir",IF(NOT(ISNUMBER(G407)),"Semak jumlah hadir",IF(OR(G407&lt;1,G407&gt;E407,MOD(G407,1)&lt;&gt;0),"Semak jumlah hadir","OK")),IF(AND(G407&lt;&gt;"",G407&lt;&gt;0),"Jumlah perlu kosong / 0","OK")))))))</f>
        <v/>
      </c>
    </row>
    <row r="408" spans="11:12" ht="30" customHeight="1">
      <c r="K408" s="9">
        <f>IF(L408="","",IF(AND(L408="OK",F408="Hadir"),G408,0))</f>
        <v/>
      </c>
      <c r="L408" s="9">
        <f>IF(AND(A408="",B408="",C408="",D408="",E408="",F408="",G408="",H408="",I408="",J408=""),"",IF(OR(A408="",C408="",COUNTIF(MajlisTetamu,B408)&lt;&gt;1),"Isi ID / majlis / nama",IF(COUNTIFS(TetamuTable[ID kumpulan],A408,TetamuTable[Majlis],B408)&gt;1,"ID berganda untuk majlis",IF(NOT(ISNUMBER(E408)),"Semak kapasiti",IF(OR(E408&lt;1,MOD(E408,1)&lt;&gt;0),"Semak kapasiti",IF(AND(F408&lt;&gt;"Belum menjawab",F408&lt;&gt;"Hadir",F408&lt;&gt;"Tidak hadir"),"Isi jawapan",IF(F408="Hadir",IF(NOT(ISNUMBER(G408)),"Semak jumlah hadir",IF(OR(G408&lt;1,G408&gt;E408,MOD(G408,1)&lt;&gt;0),"Semak jumlah hadir","OK")),IF(AND(G408&lt;&gt;"",G408&lt;&gt;0),"Jumlah perlu kosong / 0","OK")))))))</f>
        <v/>
      </c>
    </row>
    <row r="409" spans="11:12" ht="30" customHeight="1">
      <c r="K409" s="9">
        <f>IF(L409="","",IF(AND(L409="OK",F409="Hadir"),G409,0))</f>
        <v/>
      </c>
      <c r="L409" s="9">
        <f>IF(AND(A409="",B409="",C409="",D409="",E409="",F409="",G409="",H409="",I409="",J409=""),"",IF(OR(A409="",C409="",COUNTIF(MajlisTetamu,B409)&lt;&gt;1),"Isi ID / majlis / nama",IF(COUNTIFS(TetamuTable[ID kumpulan],A409,TetamuTable[Majlis],B409)&gt;1,"ID berganda untuk majlis",IF(NOT(ISNUMBER(E409)),"Semak kapasiti",IF(OR(E409&lt;1,MOD(E409,1)&lt;&gt;0),"Semak kapasiti",IF(AND(F409&lt;&gt;"Belum menjawab",F409&lt;&gt;"Hadir",F409&lt;&gt;"Tidak hadir"),"Isi jawapan",IF(F409="Hadir",IF(NOT(ISNUMBER(G409)),"Semak jumlah hadir",IF(OR(G409&lt;1,G409&gt;E409,MOD(G409,1)&lt;&gt;0),"Semak jumlah hadir","OK")),IF(AND(G409&lt;&gt;"",G409&lt;&gt;0),"Jumlah perlu kosong / 0","OK")))))))</f>
        <v/>
      </c>
    </row>
    <row r="410" spans="11:12" ht="30" customHeight="1">
      <c r="K410" s="9">
        <f>IF(L410="","",IF(AND(L410="OK",F410="Hadir"),G410,0))</f>
        <v/>
      </c>
      <c r="L410" s="9">
        <f>IF(AND(A410="",B410="",C410="",D410="",E410="",F410="",G410="",H410="",I410="",J410=""),"",IF(OR(A410="",C410="",COUNTIF(MajlisTetamu,B410)&lt;&gt;1),"Isi ID / majlis / nama",IF(COUNTIFS(TetamuTable[ID kumpulan],A410,TetamuTable[Majlis],B410)&gt;1,"ID berganda untuk majlis",IF(NOT(ISNUMBER(E410)),"Semak kapasiti",IF(OR(E410&lt;1,MOD(E410,1)&lt;&gt;0),"Semak kapasiti",IF(AND(F410&lt;&gt;"Belum menjawab",F410&lt;&gt;"Hadir",F410&lt;&gt;"Tidak hadir"),"Isi jawapan",IF(F410="Hadir",IF(NOT(ISNUMBER(G410)),"Semak jumlah hadir",IF(OR(G410&lt;1,G410&gt;E410,MOD(G410,1)&lt;&gt;0),"Semak jumlah hadir","OK")),IF(AND(G410&lt;&gt;"",G410&lt;&gt;0),"Jumlah perlu kosong / 0","OK")))))))</f>
        <v/>
      </c>
    </row>
    <row r="411" spans="11:12" ht="30" customHeight="1">
      <c r="K411" s="9">
        <f>IF(L411="","",IF(AND(L411="OK",F411="Hadir"),G411,0))</f>
        <v/>
      </c>
      <c r="L411" s="9">
        <f>IF(AND(A411="",B411="",C411="",D411="",E411="",F411="",G411="",H411="",I411="",J411=""),"",IF(OR(A411="",C411="",COUNTIF(MajlisTetamu,B411)&lt;&gt;1),"Isi ID / majlis / nama",IF(COUNTIFS(TetamuTable[ID kumpulan],A411,TetamuTable[Majlis],B411)&gt;1,"ID berganda untuk majlis",IF(NOT(ISNUMBER(E411)),"Semak kapasiti",IF(OR(E411&lt;1,MOD(E411,1)&lt;&gt;0),"Semak kapasiti",IF(AND(F411&lt;&gt;"Belum menjawab",F411&lt;&gt;"Hadir",F411&lt;&gt;"Tidak hadir"),"Isi jawapan",IF(F411="Hadir",IF(NOT(ISNUMBER(G411)),"Semak jumlah hadir",IF(OR(G411&lt;1,G411&gt;E411,MOD(G411,1)&lt;&gt;0),"Semak jumlah hadir","OK")),IF(AND(G411&lt;&gt;"",G411&lt;&gt;0),"Jumlah perlu kosong / 0","OK")))))))</f>
        <v/>
      </c>
    </row>
    <row r="412" spans="11:12" ht="30" customHeight="1">
      <c r="K412" s="9">
        <f>IF(L412="","",IF(AND(L412="OK",F412="Hadir"),G412,0))</f>
        <v/>
      </c>
      <c r="L412" s="9">
        <f>IF(AND(A412="",B412="",C412="",D412="",E412="",F412="",G412="",H412="",I412="",J412=""),"",IF(OR(A412="",C412="",COUNTIF(MajlisTetamu,B412)&lt;&gt;1),"Isi ID / majlis / nama",IF(COUNTIFS(TetamuTable[ID kumpulan],A412,TetamuTable[Majlis],B412)&gt;1,"ID berganda untuk majlis",IF(NOT(ISNUMBER(E412)),"Semak kapasiti",IF(OR(E412&lt;1,MOD(E412,1)&lt;&gt;0),"Semak kapasiti",IF(AND(F412&lt;&gt;"Belum menjawab",F412&lt;&gt;"Hadir",F412&lt;&gt;"Tidak hadir"),"Isi jawapan",IF(F412="Hadir",IF(NOT(ISNUMBER(G412)),"Semak jumlah hadir",IF(OR(G412&lt;1,G412&gt;E412,MOD(G412,1)&lt;&gt;0),"Semak jumlah hadir","OK")),IF(AND(G412&lt;&gt;"",G412&lt;&gt;0),"Jumlah perlu kosong / 0","OK")))))))</f>
        <v/>
      </c>
    </row>
    <row r="413" spans="11:12" ht="30" customHeight="1">
      <c r="K413" s="9">
        <f>IF(L413="","",IF(AND(L413="OK",F413="Hadir"),G413,0))</f>
        <v/>
      </c>
      <c r="L413" s="9">
        <f>IF(AND(A413="",B413="",C413="",D413="",E413="",F413="",G413="",H413="",I413="",J413=""),"",IF(OR(A413="",C413="",COUNTIF(MajlisTetamu,B413)&lt;&gt;1),"Isi ID / majlis / nama",IF(COUNTIFS(TetamuTable[ID kumpulan],A413,TetamuTable[Majlis],B413)&gt;1,"ID berganda untuk majlis",IF(NOT(ISNUMBER(E413)),"Semak kapasiti",IF(OR(E413&lt;1,MOD(E413,1)&lt;&gt;0),"Semak kapasiti",IF(AND(F413&lt;&gt;"Belum menjawab",F413&lt;&gt;"Hadir",F413&lt;&gt;"Tidak hadir"),"Isi jawapan",IF(F413="Hadir",IF(NOT(ISNUMBER(G413)),"Semak jumlah hadir",IF(OR(G413&lt;1,G413&gt;E413,MOD(G413,1)&lt;&gt;0),"Semak jumlah hadir","OK")),IF(AND(G413&lt;&gt;"",G413&lt;&gt;0),"Jumlah perlu kosong / 0","OK")))))))</f>
        <v/>
      </c>
    </row>
    <row r="414" spans="11:12" ht="30" customHeight="1">
      <c r="K414" s="9">
        <f>IF(L414="","",IF(AND(L414="OK",F414="Hadir"),G414,0))</f>
        <v/>
      </c>
      <c r="L414" s="9">
        <f>IF(AND(A414="",B414="",C414="",D414="",E414="",F414="",G414="",H414="",I414="",J414=""),"",IF(OR(A414="",C414="",COUNTIF(MajlisTetamu,B414)&lt;&gt;1),"Isi ID / majlis / nama",IF(COUNTIFS(TetamuTable[ID kumpulan],A414,TetamuTable[Majlis],B414)&gt;1,"ID berganda untuk majlis",IF(NOT(ISNUMBER(E414)),"Semak kapasiti",IF(OR(E414&lt;1,MOD(E414,1)&lt;&gt;0),"Semak kapasiti",IF(AND(F414&lt;&gt;"Belum menjawab",F414&lt;&gt;"Hadir",F414&lt;&gt;"Tidak hadir"),"Isi jawapan",IF(F414="Hadir",IF(NOT(ISNUMBER(G414)),"Semak jumlah hadir",IF(OR(G414&lt;1,G414&gt;E414,MOD(G414,1)&lt;&gt;0),"Semak jumlah hadir","OK")),IF(AND(G414&lt;&gt;"",G414&lt;&gt;0),"Jumlah perlu kosong / 0","OK")))))))</f>
        <v/>
      </c>
    </row>
    <row r="415" spans="11:12" ht="30" customHeight="1">
      <c r="K415" s="9">
        <f>IF(L415="","",IF(AND(L415="OK",F415="Hadir"),G415,0))</f>
        <v/>
      </c>
      <c r="L415" s="9">
        <f>IF(AND(A415="",B415="",C415="",D415="",E415="",F415="",G415="",H415="",I415="",J415=""),"",IF(OR(A415="",C415="",COUNTIF(MajlisTetamu,B415)&lt;&gt;1),"Isi ID / majlis / nama",IF(COUNTIFS(TetamuTable[ID kumpulan],A415,TetamuTable[Majlis],B415)&gt;1,"ID berganda untuk majlis",IF(NOT(ISNUMBER(E415)),"Semak kapasiti",IF(OR(E415&lt;1,MOD(E415,1)&lt;&gt;0),"Semak kapasiti",IF(AND(F415&lt;&gt;"Belum menjawab",F415&lt;&gt;"Hadir",F415&lt;&gt;"Tidak hadir"),"Isi jawapan",IF(F415="Hadir",IF(NOT(ISNUMBER(G415)),"Semak jumlah hadir",IF(OR(G415&lt;1,G415&gt;E415,MOD(G415,1)&lt;&gt;0),"Semak jumlah hadir","OK")),IF(AND(G415&lt;&gt;"",G415&lt;&gt;0),"Jumlah perlu kosong / 0","OK")))))))</f>
        <v/>
      </c>
    </row>
    <row r="416" spans="11:12" ht="30" customHeight="1">
      <c r="K416" s="9">
        <f>IF(L416="","",IF(AND(L416="OK",F416="Hadir"),G416,0))</f>
        <v/>
      </c>
      <c r="L416" s="9">
        <f>IF(AND(A416="",B416="",C416="",D416="",E416="",F416="",G416="",H416="",I416="",J416=""),"",IF(OR(A416="",C416="",COUNTIF(MajlisTetamu,B416)&lt;&gt;1),"Isi ID / majlis / nama",IF(COUNTIFS(TetamuTable[ID kumpulan],A416,TetamuTable[Majlis],B416)&gt;1,"ID berganda untuk majlis",IF(NOT(ISNUMBER(E416)),"Semak kapasiti",IF(OR(E416&lt;1,MOD(E416,1)&lt;&gt;0),"Semak kapasiti",IF(AND(F416&lt;&gt;"Belum menjawab",F416&lt;&gt;"Hadir",F416&lt;&gt;"Tidak hadir"),"Isi jawapan",IF(F416="Hadir",IF(NOT(ISNUMBER(G416)),"Semak jumlah hadir",IF(OR(G416&lt;1,G416&gt;E416,MOD(G416,1)&lt;&gt;0),"Semak jumlah hadir","OK")),IF(AND(G416&lt;&gt;"",G416&lt;&gt;0),"Jumlah perlu kosong / 0","OK")))))))</f>
        <v/>
      </c>
    </row>
    <row r="417" spans="11:12" ht="30" customHeight="1">
      <c r="K417" s="9">
        <f>IF(L417="","",IF(AND(L417="OK",F417="Hadir"),G417,0))</f>
        <v/>
      </c>
      <c r="L417" s="9">
        <f>IF(AND(A417="",B417="",C417="",D417="",E417="",F417="",G417="",H417="",I417="",J417=""),"",IF(OR(A417="",C417="",COUNTIF(MajlisTetamu,B417)&lt;&gt;1),"Isi ID / majlis / nama",IF(COUNTIFS(TetamuTable[ID kumpulan],A417,TetamuTable[Majlis],B417)&gt;1,"ID berganda untuk majlis",IF(NOT(ISNUMBER(E417)),"Semak kapasiti",IF(OR(E417&lt;1,MOD(E417,1)&lt;&gt;0),"Semak kapasiti",IF(AND(F417&lt;&gt;"Belum menjawab",F417&lt;&gt;"Hadir",F417&lt;&gt;"Tidak hadir"),"Isi jawapan",IF(F417="Hadir",IF(NOT(ISNUMBER(G417)),"Semak jumlah hadir",IF(OR(G417&lt;1,G417&gt;E417,MOD(G417,1)&lt;&gt;0),"Semak jumlah hadir","OK")),IF(AND(G417&lt;&gt;"",G417&lt;&gt;0),"Jumlah perlu kosong / 0","OK")))))))</f>
        <v/>
      </c>
    </row>
    <row r="418" spans="11:12" ht="30" customHeight="1">
      <c r="K418" s="9">
        <f>IF(L418="","",IF(AND(L418="OK",F418="Hadir"),G418,0))</f>
        <v/>
      </c>
      <c r="L418" s="9">
        <f>IF(AND(A418="",B418="",C418="",D418="",E418="",F418="",G418="",H418="",I418="",J418=""),"",IF(OR(A418="",C418="",COUNTIF(MajlisTetamu,B418)&lt;&gt;1),"Isi ID / majlis / nama",IF(COUNTIFS(TetamuTable[ID kumpulan],A418,TetamuTable[Majlis],B418)&gt;1,"ID berganda untuk majlis",IF(NOT(ISNUMBER(E418)),"Semak kapasiti",IF(OR(E418&lt;1,MOD(E418,1)&lt;&gt;0),"Semak kapasiti",IF(AND(F418&lt;&gt;"Belum menjawab",F418&lt;&gt;"Hadir",F418&lt;&gt;"Tidak hadir"),"Isi jawapan",IF(F418="Hadir",IF(NOT(ISNUMBER(G418)),"Semak jumlah hadir",IF(OR(G418&lt;1,G418&gt;E418,MOD(G418,1)&lt;&gt;0),"Semak jumlah hadir","OK")),IF(AND(G418&lt;&gt;"",G418&lt;&gt;0),"Jumlah perlu kosong / 0","OK")))))))</f>
        <v/>
      </c>
    </row>
    <row r="419" spans="11:12" ht="30" customHeight="1">
      <c r="K419" s="9">
        <f>IF(L419="","",IF(AND(L419="OK",F419="Hadir"),G419,0))</f>
        <v/>
      </c>
      <c r="L419" s="9">
        <f>IF(AND(A419="",B419="",C419="",D419="",E419="",F419="",G419="",H419="",I419="",J419=""),"",IF(OR(A419="",C419="",COUNTIF(MajlisTetamu,B419)&lt;&gt;1),"Isi ID / majlis / nama",IF(COUNTIFS(TetamuTable[ID kumpulan],A419,TetamuTable[Majlis],B419)&gt;1,"ID berganda untuk majlis",IF(NOT(ISNUMBER(E419)),"Semak kapasiti",IF(OR(E419&lt;1,MOD(E419,1)&lt;&gt;0),"Semak kapasiti",IF(AND(F419&lt;&gt;"Belum menjawab",F419&lt;&gt;"Hadir",F419&lt;&gt;"Tidak hadir"),"Isi jawapan",IF(F419="Hadir",IF(NOT(ISNUMBER(G419)),"Semak jumlah hadir",IF(OR(G419&lt;1,G419&gt;E419,MOD(G419,1)&lt;&gt;0),"Semak jumlah hadir","OK")),IF(AND(G419&lt;&gt;"",G419&lt;&gt;0),"Jumlah perlu kosong / 0","OK")))))))</f>
        <v/>
      </c>
    </row>
    <row r="420" spans="11:12" ht="30" customHeight="1">
      <c r="K420" s="9">
        <f>IF(L420="","",IF(AND(L420="OK",F420="Hadir"),G420,0))</f>
        <v/>
      </c>
      <c r="L420" s="9">
        <f>IF(AND(A420="",B420="",C420="",D420="",E420="",F420="",G420="",H420="",I420="",J420=""),"",IF(OR(A420="",C420="",COUNTIF(MajlisTetamu,B420)&lt;&gt;1),"Isi ID / majlis / nama",IF(COUNTIFS(TetamuTable[ID kumpulan],A420,TetamuTable[Majlis],B420)&gt;1,"ID berganda untuk majlis",IF(NOT(ISNUMBER(E420)),"Semak kapasiti",IF(OR(E420&lt;1,MOD(E420,1)&lt;&gt;0),"Semak kapasiti",IF(AND(F420&lt;&gt;"Belum menjawab",F420&lt;&gt;"Hadir",F420&lt;&gt;"Tidak hadir"),"Isi jawapan",IF(F420="Hadir",IF(NOT(ISNUMBER(G420)),"Semak jumlah hadir",IF(OR(G420&lt;1,G420&gt;E420,MOD(G420,1)&lt;&gt;0),"Semak jumlah hadir","OK")),IF(AND(G420&lt;&gt;"",G420&lt;&gt;0),"Jumlah perlu kosong / 0","OK")))))))</f>
        <v/>
      </c>
    </row>
    <row r="421" spans="11:12" ht="30" customHeight="1">
      <c r="K421" s="9">
        <f>IF(L421="","",IF(AND(L421="OK",F421="Hadir"),G421,0))</f>
        <v/>
      </c>
      <c r="L421" s="9">
        <f>IF(AND(A421="",B421="",C421="",D421="",E421="",F421="",G421="",H421="",I421="",J421=""),"",IF(OR(A421="",C421="",COUNTIF(MajlisTetamu,B421)&lt;&gt;1),"Isi ID / majlis / nama",IF(COUNTIFS(TetamuTable[ID kumpulan],A421,TetamuTable[Majlis],B421)&gt;1,"ID berganda untuk majlis",IF(NOT(ISNUMBER(E421)),"Semak kapasiti",IF(OR(E421&lt;1,MOD(E421,1)&lt;&gt;0),"Semak kapasiti",IF(AND(F421&lt;&gt;"Belum menjawab",F421&lt;&gt;"Hadir",F421&lt;&gt;"Tidak hadir"),"Isi jawapan",IF(F421="Hadir",IF(NOT(ISNUMBER(G421)),"Semak jumlah hadir",IF(OR(G421&lt;1,G421&gt;E421,MOD(G421,1)&lt;&gt;0),"Semak jumlah hadir","OK")),IF(AND(G421&lt;&gt;"",G421&lt;&gt;0),"Jumlah perlu kosong / 0","OK")))))))</f>
        <v/>
      </c>
    </row>
    <row r="422" spans="11:12" ht="30" customHeight="1">
      <c r="K422" s="9">
        <f>IF(L422="","",IF(AND(L422="OK",F422="Hadir"),G422,0))</f>
        <v/>
      </c>
      <c r="L422" s="9">
        <f>IF(AND(A422="",B422="",C422="",D422="",E422="",F422="",G422="",H422="",I422="",J422=""),"",IF(OR(A422="",C422="",COUNTIF(MajlisTetamu,B422)&lt;&gt;1),"Isi ID / majlis / nama",IF(COUNTIFS(TetamuTable[ID kumpulan],A422,TetamuTable[Majlis],B422)&gt;1,"ID berganda untuk majlis",IF(NOT(ISNUMBER(E422)),"Semak kapasiti",IF(OR(E422&lt;1,MOD(E422,1)&lt;&gt;0),"Semak kapasiti",IF(AND(F422&lt;&gt;"Belum menjawab",F422&lt;&gt;"Hadir",F422&lt;&gt;"Tidak hadir"),"Isi jawapan",IF(F422="Hadir",IF(NOT(ISNUMBER(G422)),"Semak jumlah hadir",IF(OR(G422&lt;1,G422&gt;E422,MOD(G422,1)&lt;&gt;0),"Semak jumlah hadir","OK")),IF(AND(G422&lt;&gt;"",G422&lt;&gt;0),"Jumlah perlu kosong / 0","OK")))))))</f>
        <v/>
      </c>
    </row>
    <row r="423" spans="11:12" ht="30" customHeight="1">
      <c r="K423" s="9">
        <f>IF(L423="","",IF(AND(L423="OK",F423="Hadir"),G423,0))</f>
        <v/>
      </c>
      <c r="L423" s="9">
        <f>IF(AND(A423="",B423="",C423="",D423="",E423="",F423="",G423="",H423="",I423="",J423=""),"",IF(OR(A423="",C423="",COUNTIF(MajlisTetamu,B423)&lt;&gt;1),"Isi ID / majlis / nama",IF(COUNTIFS(TetamuTable[ID kumpulan],A423,TetamuTable[Majlis],B423)&gt;1,"ID berganda untuk majlis",IF(NOT(ISNUMBER(E423)),"Semak kapasiti",IF(OR(E423&lt;1,MOD(E423,1)&lt;&gt;0),"Semak kapasiti",IF(AND(F423&lt;&gt;"Belum menjawab",F423&lt;&gt;"Hadir",F423&lt;&gt;"Tidak hadir"),"Isi jawapan",IF(F423="Hadir",IF(NOT(ISNUMBER(G423)),"Semak jumlah hadir",IF(OR(G423&lt;1,G423&gt;E423,MOD(G423,1)&lt;&gt;0),"Semak jumlah hadir","OK")),IF(AND(G423&lt;&gt;"",G423&lt;&gt;0),"Jumlah perlu kosong / 0","OK")))))))</f>
        <v/>
      </c>
    </row>
    <row r="424" spans="11:12" ht="30" customHeight="1">
      <c r="K424" s="9">
        <f>IF(L424="","",IF(AND(L424="OK",F424="Hadir"),G424,0))</f>
        <v/>
      </c>
      <c r="L424" s="9">
        <f>IF(AND(A424="",B424="",C424="",D424="",E424="",F424="",G424="",H424="",I424="",J424=""),"",IF(OR(A424="",C424="",COUNTIF(MajlisTetamu,B424)&lt;&gt;1),"Isi ID / majlis / nama",IF(COUNTIFS(TetamuTable[ID kumpulan],A424,TetamuTable[Majlis],B424)&gt;1,"ID berganda untuk majlis",IF(NOT(ISNUMBER(E424)),"Semak kapasiti",IF(OR(E424&lt;1,MOD(E424,1)&lt;&gt;0),"Semak kapasiti",IF(AND(F424&lt;&gt;"Belum menjawab",F424&lt;&gt;"Hadir",F424&lt;&gt;"Tidak hadir"),"Isi jawapan",IF(F424="Hadir",IF(NOT(ISNUMBER(G424)),"Semak jumlah hadir",IF(OR(G424&lt;1,G424&gt;E424,MOD(G424,1)&lt;&gt;0),"Semak jumlah hadir","OK")),IF(AND(G424&lt;&gt;"",G424&lt;&gt;0),"Jumlah perlu kosong / 0","OK")))))))</f>
        <v/>
      </c>
    </row>
    <row r="425" spans="11:12" ht="30" customHeight="1">
      <c r="K425" s="9">
        <f>IF(L425="","",IF(AND(L425="OK",F425="Hadir"),G425,0))</f>
        <v/>
      </c>
      <c r="L425" s="9">
        <f>IF(AND(A425="",B425="",C425="",D425="",E425="",F425="",G425="",H425="",I425="",J425=""),"",IF(OR(A425="",C425="",COUNTIF(MajlisTetamu,B425)&lt;&gt;1),"Isi ID / majlis / nama",IF(COUNTIFS(TetamuTable[ID kumpulan],A425,TetamuTable[Majlis],B425)&gt;1,"ID berganda untuk majlis",IF(NOT(ISNUMBER(E425)),"Semak kapasiti",IF(OR(E425&lt;1,MOD(E425,1)&lt;&gt;0),"Semak kapasiti",IF(AND(F425&lt;&gt;"Belum menjawab",F425&lt;&gt;"Hadir",F425&lt;&gt;"Tidak hadir"),"Isi jawapan",IF(F425="Hadir",IF(NOT(ISNUMBER(G425)),"Semak jumlah hadir",IF(OR(G425&lt;1,G425&gt;E425,MOD(G425,1)&lt;&gt;0),"Semak jumlah hadir","OK")),IF(AND(G425&lt;&gt;"",G425&lt;&gt;0),"Jumlah perlu kosong / 0","OK")))))))</f>
        <v/>
      </c>
    </row>
    <row r="426" spans="11:12" ht="30" customHeight="1">
      <c r="K426" s="9">
        <f>IF(L426="","",IF(AND(L426="OK",F426="Hadir"),G426,0))</f>
        <v/>
      </c>
      <c r="L426" s="9">
        <f>IF(AND(A426="",B426="",C426="",D426="",E426="",F426="",G426="",H426="",I426="",J426=""),"",IF(OR(A426="",C426="",COUNTIF(MajlisTetamu,B426)&lt;&gt;1),"Isi ID / majlis / nama",IF(COUNTIFS(TetamuTable[ID kumpulan],A426,TetamuTable[Majlis],B426)&gt;1,"ID berganda untuk majlis",IF(NOT(ISNUMBER(E426)),"Semak kapasiti",IF(OR(E426&lt;1,MOD(E426,1)&lt;&gt;0),"Semak kapasiti",IF(AND(F426&lt;&gt;"Belum menjawab",F426&lt;&gt;"Hadir",F426&lt;&gt;"Tidak hadir"),"Isi jawapan",IF(F426="Hadir",IF(NOT(ISNUMBER(G426)),"Semak jumlah hadir",IF(OR(G426&lt;1,G426&gt;E426,MOD(G426,1)&lt;&gt;0),"Semak jumlah hadir","OK")),IF(AND(G426&lt;&gt;"",G426&lt;&gt;0),"Jumlah perlu kosong / 0","OK")))))))</f>
        <v/>
      </c>
    </row>
    <row r="427" spans="11:12" ht="30" customHeight="1">
      <c r="K427" s="9">
        <f>IF(L427="","",IF(AND(L427="OK",F427="Hadir"),G427,0))</f>
        <v/>
      </c>
      <c r="L427" s="9">
        <f>IF(AND(A427="",B427="",C427="",D427="",E427="",F427="",G427="",H427="",I427="",J427=""),"",IF(OR(A427="",C427="",COUNTIF(MajlisTetamu,B427)&lt;&gt;1),"Isi ID / majlis / nama",IF(COUNTIFS(TetamuTable[ID kumpulan],A427,TetamuTable[Majlis],B427)&gt;1,"ID berganda untuk majlis",IF(NOT(ISNUMBER(E427)),"Semak kapasiti",IF(OR(E427&lt;1,MOD(E427,1)&lt;&gt;0),"Semak kapasiti",IF(AND(F427&lt;&gt;"Belum menjawab",F427&lt;&gt;"Hadir",F427&lt;&gt;"Tidak hadir"),"Isi jawapan",IF(F427="Hadir",IF(NOT(ISNUMBER(G427)),"Semak jumlah hadir",IF(OR(G427&lt;1,G427&gt;E427,MOD(G427,1)&lt;&gt;0),"Semak jumlah hadir","OK")),IF(AND(G427&lt;&gt;"",G427&lt;&gt;0),"Jumlah perlu kosong / 0","OK")))))))</f>
        <v/>
      </c>
    </row>
    <row r="428" spans="11:12" ht="30" customHeight="1">
      <c r="K428" s="9">
        <f>IF(L428="","",IF(AND(L428="OK",F428="Hadir"),G428,0))</f>
        <v/>
      </c>
      <c r="L428" s="9">
        <f>IF(AND(A428="",B428="",C428="",D428="",E428="",F428="",G428="",H428="",I428="",J428=""),"",IF(OR(A428="",C428="",COUNTIF(MajlisTetamu,B428)&lt;&gt;1),"Isi ID / majlis / nama",IF(COUNTIFS(TetamuTable[ID kumpulan],A428,TetamuTable[Majlis],B428)&gt;1,"ID berganda untuk majlis",IF(NOT(ISNUMBER(E428)),"Semak kapasiti",IF(OR(E428&lt;1,MOD(E428,1)&lt;&gt;0),"Semak kapasiti",IF(AND(F428&lt;&gt;"Belum menjawab",F428&lt;&gt;"Hadir",F428&lt;&gt;"Tidak hadir"),"Isi jawapan",IF(F428="Hadir",IF(NOT(ISNUMBER(G428)),"Semak jumlah hadir",IF(OR(G428&lt;1,G428&gt;E428,MOD(G428,1)&lt;&gt;0),"Semak jumlah hadir","OK")),IF(AND(G428&lt;&gt;"",G428&lt;&gt;0),"Jumlah perlu kosong / 0","OK")))))))</f>
        <v/>
      </c>
    </row>
    <row r="429" spans="11:12" ht="30" customHeight="1">
      <c r="K429" s="9">
        <f>IF(L429="","",IF(AND(L429="OK",F429="Hadir"),G429,0))</f>
        <v/>
      </c>
      <c r="L429" s="9">
        <f>IF(AND(A429="",B429="",C429="",D429="",E429="",F429="",G429="",H429="",I429="",J429=""),"",IF(OR(A429="",C429="",COUNTIF(MajlisTetamu,B429)&lt;&gt;1),"Isi ID / majlis / nama",IF(COUNTIFS(TetamuTable[ID kumpulan],A429,TetamuTable[Majlis],B429)&gt;1,"ID berganda untuk majlis",IF(NOT(ISNUMBER(E429)),"Semak kapasiti",IF(OR(E429&lt;1,MOD(E429,1)&lt;&gt;0),"Semak kapasiti",IF(AND(F429&lt;&gt;"Belum menjawab",F429&lt;&gt;"Hadir",F429&lt;&gt;"Tidak hadir"),"Isi jawapan",IF(F429="Hadir",IF(NOT(ISNUMBER(G429)),"Semak jumlah hadir",IF(OR(G429&lt;1,G429&gt;E429,MOD(G429,1)&lt;&gt;0),"Semak jumlah hadir","OK")),IF(AND(G429&lt;&gt;"",G429&lt;&gt;0),"Jumlah perlu kosong / 0","OK")))))))</f>
        <v/>
      </c>
    </row>
    <row r="430" spans="11:12" ht="30" customHeight="1">
      <c r="K430" s="9">
        <f>IF(L430="","",IF(AND(L430="OK",F430="Hadir"),G430,0))</f>
        <v/>
      </c>
      <c r="L430" s="9">
        <f>IF(AND(A430="",B430="",C430="",D430="",E430="",F430="",G430="",H430="",I430="",J430=""),"",IF(OR(A430="",C430="",COUNTIF(MajlisTetamu,B430)&lt;&gt;1),"Isi ID / majlis / nama",IF(COUNTIFS(TetamuTable[ID kumpulan],A430,TetamuTable[Majlis],B430)&gt;1,"ID berganda untuk majlis",IF(NOT(ISNUMBER(E430)),"Semak kapasiti",IF(OR(E430&lt;1,MOD(E430,1)&lt;&gt;0),"Semak kapasiti",IF(AND(F430&lt;&gt;"Belum menjawab",F430&lt;&gt;"Hadir",F430&lt;&gt;"Tidak hadir"),"Isi jawapan",IF(F430="Hadir",IF(NOT(ISNUMBER(G430)),"Semak jumlah hadir",IF(OR(G430&lt;1,G430&gt;E430,MOD(G430,1)&lt;&gt;0),"Semak jumlah hadir","OK")),IF(AND(G430&lt;&gt;"",G430&lt;&gt;0),"Jumlah perlu kosong / 0","OK")))))))</f>
        <v/>
      </c>
    </row>
    <row r="431" spans="11:12" ht="30" customHeight="1">
      <c r="K431" s="9">
        <f>IF(L431="","",IF(AND(L431="OK",F431="Hadir"),G431,0))</f>
        <v/>
      </c>
      <c r="L431" s="9">
        <f>IF(AND(A431="",B431="",C431="",D431="",E431="",F431="",G431="",H431="",I431="",J431=""),"",IF(OR(A431="",C431="",COUNTIF(MajlisTetamu,B431)&lt;&gt;1),"Isi ID / majlis / nama",IF(COUNTIFS(TetamuTable[ID kumpulan],A431,TetamuTable[Majlis],B431)&gt;1,"ID berganda untuk majlis",IF(NOT(ISNUMBER(E431)),"Semak kapasiti",IF(OR(E431&lt;1,MOD(E431,1)&lt;&gt;0),"Semak kapasiti",IF(AND(F431&lt;&gt;"Belum menjawab",F431&lt;&gt;"Hadir",F431&lt;&gt;"Tidak hadir"),"Isi jawapan",IF(F431="Hadir",IF(NOT(ISNUMBER(G431)),"Semak jumlah hadir",IF(OR(G431&lt;1,G431&gt;E431,MOD(G431,1)&lt;&gt;0),"Semak jumlah hadir","OK")),IF(AND(G431&lt;&gt;"",G431&lt;&gt;0),"Jumlah perlu kosong / 0","OK")))))))</f>
        <v/>
      </c>
    </row>
    <row r="432" spans="11:12" ht="30" customHeight="1">
      <c r="K432" s="9">
        <f>IF(L432="","",IF(AND(L432="OK",F432="Hadir"),G432,0))</f>
        <v/>
      </c>
      <c r="L432" s="9">
        <f>IF(AND(A432="",B432="",C432="",D432="",E432="",F432="",G432="",H432="",I432="",J432=""),"",IF(OR(A432="",C432="",COUNTIF(MajlisTetamu,B432)&lt;&gt;1),"Isi ID / majlis / nama",IF(COUNTIFS(TetamuTable[ID kumpulan],A432,TetamuTable[Majlis],B432)&gt;1,"ID berganda untuk majlis",IF(NOT(ISNUMBER(E432)),"Semak kapasiti",IF(OR(E432&lt;1,MOD(E432,1)&lt;&gt;0),"Semak kapasiti",IF(AND(F432&lt;&gt;"Belum menjawab",F432&lt;&gt;"Hadir",F432&lt;&gt;"Tidak hadir"),"Isi jawapan",IF(F432="Hadir",IF(NOT(ISNUMBER(G432)),"Semak jumlah hadir",IF(OR(G432&lt;1,G432&gt;E432,MOD(G432,1)&lt;&gt;0),"Semak jumlah hadir","OK")),IF(AND(G432&lt;&gt;"",G432&lt;&gt;0),"Jumlah perlu kosong / 0","OK")))))))</f>
        <v/>
      </c>
    </row>
    <row r="433" spans="11:12" ht="30" customHeight="1">
      <c r="K433" s="9">
        <f>IF(L433="","",IF(AND(L433="OK",F433="Hadir"),G433,0))</f>
        <v/>
      </c>
      <c r="L433" s="9">
        <f>IF(AND(A433="",B433="",C433="",D433="",E433="",F433="",G433="",H433="",I433="",J433=""),"",IF(OR(A433="",C433="",COUNTIF(MajlisTetamu,B433)&lt;&gt;1),"Isi ID / majlis / nama",IF(COUNTIFS(TetamuTable[ID kumpulan],A433,TetamuTable[Majlis],B433)&gt;1,"ID berganda untuk majlis",IF(NOT(ISNUMBER(E433)),"Semak kapasiti",IF(OR(E433&lt;1,MOD(E433,1)&lt;&gt;0),"Semak kapasiti",IF(AND(F433&lt;&gt;"Belum menjawab",F433&lt;&gt;"Hadir",F433&lt;&gt;"Tidak hadir"),"Isi jawapan",IF(F433="Hadir",IF(NOT(ISNUMBER(G433)),"Semak jumlah hadir",IF(OR(G433&lt;1,G433&gt;E433,MOD(G433,1)&lt;&gt;0),"Semak jumlah hadir","OK")),IF(AND(G433&lt;&gt;"",G433&lt;&gt;0),"Jumlah perlu kosong / 0","OK")))))))</f>
        <v/>
      </c>
    </row>
    <row r="434" spans="11:12" ht="30" customHeight="1">
      <c r="K434" s="9">
        <f>IF(L434="","",IF(AND(L434="OK",F434="Hadir"),G434,0))</f>
        <v/>
      </c>
      <c r="L434" s="9">
        <f>IF(AND(A434="",B434="",C434="",D434="",E434="",F434="",G434="",H434="",I434="",J434=""),"",IF(OR(A434="",C434="",COUNTIF(MajlisTetamu,B434)&lt;&gt;1),"Isi ID / majlis / nama",IF(COUNTIFS(TetamuTable[ID kumpulan],A434,TetamuTable[Majlis],B434)&gt;1,"ID berganda untuk majlis",IF(NOT(ISNUMBER(E434)),"Semak kapasiti",IF(OR(E434&lt;1,MOD(E434,1)&lt;&gt;0),"Semak kapasiti",IF(AND(F434&lt;&gt;"Belum menjawab",F434&lt;&gt;"Hadir",F434&lt;&gt;"Tidak hadir"),"Isi jawapan",IF(F434="Hadir",IF(NOT(ISNUMBER(G434)),"Semak jumlah hadir",IF(OR(G434&lt;1,G434&gt;E434,MOD(G434,1)&lt;&gt;0),"Semak jumlah hadir","OK")),IF(AND(G434&lt;&gt;"",G434&lt;&gt;0),"Jumlah perlu kosong / 0","OK")))))))</f>
        <v/>
      </c>
    </row>
    <row r="435" spans="11:12" ht="30" customHeight="1">
      <c r="K435" s="9">
        <f>IF(L435="","",IF(AND(L435="OK",F435="Hadir"),G435,0))</f>
        <v/>
      </c>
      <c r="L435" s="9">
        <f>IF(AND(A435="",B435="",C435="",D435="",E435="",F435="",G435="",H435="",I435="",J435=""),"",IF(OR(A435="",C435="",COUNTIF(MajlisTetamu,B435)&lt;&gt;1),"Isi ID / majlis / nama",IF(COUNTIFS(TetamuTable[ID kumpulan],A435,TetamuTable[Majlis],B435)&gt;1,"ID berganda untuk majlis",IF(NOT(ISNUMBER(E435)),"Semak kapasiti",IF(OR(E435&lt;1,MOD(E435,1)&lt;&gt;0),"Semak kapasiti",IF(AND(F435&lt;&gt;"Belum menjawab",F435&lt;&gt;"Hadir",F435&lt;&gt;"Tidak hadir"),"Isi jawapan",IF(F435="Hadir",IF(NOT(ISNUMBER(G435)),"Semak jumlah hadir",IF(OR(G435&lt;1,G435&gt;E435,MOD(G435,1)&lt;&gt;0),"Semak jumlah hadir","OK")),IF(AND(G435&lt;&gt;"",G435&lt;&gt;0),"Jumlah perlu kosong / 0","OK")))))))</f>
        <v/>
      </c>
    </row>
    <row r="436" spans="11:12" ht="30" customHeight="1">
      <c r="K436" s="9">
        <f>IF(L436="","",IF(AND(L436="OK",F436="Hadir"),G436,0))</f>
        <v/>
      </c>
      <c r="L436" s="9">
        <f>IF(AND(A436="",B436="",C436="",D436="",E436="",F436="",G436="",H436="",I436="",J436=""),"",IF(OR(A436="",C436="",COUNTIF(MajlisTetamu,B436)&lt;&gt;1),"Isi ID / majlis / nama",IF(COUNTIFS(TetamuTable[ID kumpulan],A436,TetamuTable[Majlis],B436)&gt;1,"ID berganda untuk majlis",IF(NOT(ISNUMBER(E436)),"Semak kapasiti",IF(OR(E436&lt;1,MOD(E436,1)&lt;&gt;0),"Semak kapasiti",IF(AND(F436&lt;&gt;"Belum menjawab",F436&lt;&gt;"Hadir",F436&lt;&gt;"Tidak hadir"),"Isi jawapan",IF(F436="Hadir",IF(NOT(ISNUMBER(G436)),"Semak jumlah hadir",IF(OR(G436&lt;1,G436&gt;E436,MOD(G436,1)&lt;&gt;0),"Semak jumlah hadir","OK")),IF(AND(G436&lt;&gt;"",G436&lt;&gt;0),"Jumlah perlu kosong / 0","OK")))))))</f>
        <v/>
      </c>
    </row>
    <row r="437" spans="11:12" ht="30" customHeight="1">
      <c r="K437" s="9">
        <f>IF(L437="","",IF(AND(L437="OK",F437="Hadir"),G437,0))</f>
        <v/>
      </c>
      <c r="L437" s="9">
        <f>IF(AND(A437="",B437="",C437="",D437="",E437="",F437="",G437="",H437="",I437="",J437=""),"",IF(OR(A437="",C437="",COUNTIF(MajlisTetamu,B437)&lt;&gt;1),"Isi ID / majlis / nama",IF(COUNTIFS(TetamuTable[ID kumpulan],A437,TetamuTable[Majlis],B437)&gt;1,"ID berganda untuk majlis",IF(NOT(ISNUMBER(E437)),"Semak kapasiti",IF(OR(E437&lt;1,MOD(E437,1)&lt;&gt;0),"Semak kapasiti",IF(AND(F437&lt;&gt;"Belum menjawab",F437&lt;&gt;"Hadir",F437&lt;&gt;"Tidak hadir"),"Isi jawapan",IF(F437="Hadir",IF(NOT(ISNUMBER(G437)),"Semak jumlah hadir",IF(OR(G437&lt;1,G437&gt;E437,MOD(G437,1)&lt;&gt;0),"Semak jumlah hadir","OK")),IF(AND(G437&lt;&gt;"",G437&lt;&gt;0),"Jumlah perlu kosong / 0","OK")))))))</f>
        <v/>
      </c>
    </row>
    <row r="438" spans="11:12" ht="30" customHeight="1">
      <c r="K438" s="9">
        <f>IF(L438="","",IF(AND(L438="OK",F438="Hadir"),G438,0))</f>
        <v/>
      </c>
      <c r="L438" s="9">
        <f>IF(AND(A438="",B438="",C438="",D438="",E438="",F438="",G438="",H438="",I438="",J438=""),"",IF(OR(A438="",C438="",COUNTIF(MajlisTetamu,B438)&lt;&gt;1),"Isi ID / majlis / nama",IF(COUNTIFS(TetamuTable[ID kumpulan],A438,TetamuTable[Majlis],B438)&gt;1,"ID berganda untuk majlis",IF(NOT(ISNUMBER(E438)),"Semak kapasiti",IF(OR(E438&lt;1,MOD(E438,1)&lt;&gt;0),"Semak kapasiti",IF(AND(F438&lt;&gt;"Belum menjawab",F438&lt;&gt;"Hadir",F438&lt;&gt;"Tidak hadir"),"Isi jawapan",IF(F438="Hadir",IF(NOT(ISNUMBER(G438)),"Semak jumlah hadir",IF(OR(G438&lt;1,G438&gt;E438,MOD(G438,1)&lt;&gt;0),"Semak jumlah hadir","OK")),IF(AND(G438&lt;&gt;"",G438&lt;&gt;0),"Jumlah perlu kosong / 0","OK")))))))</f>
        <v/>
      </c>
    </row>
    <row r="439" spans="11:12" ht="30" customHeight="1">
      <c r="K439" s="9">
        <f>IF(L439="","",IF(AND(L439="OK",F439="Hadir"),G439,0))</f>
        <v/>
      </c>
      <c r="L439" s="9">
        <f>IF(AND(A439="",B439="",C439="",D439="",E439="",F439="",G439="",H439="",I439="",J439=""),"",IF(OR(A439="",C439="",COUNTIF(MajlisTetamu,B439)&lt;&gt;1),"Isi ID / majlis / nama",IF(COUNTIFS(TetamuTable[ID kumpulan],A439,TetamuTable[Majlis],B439)&gt;1,"ID berganda untuk majlis",IF(NOT(ISNUMBER(E439)),"Semak kapasiti",IF(OR(E439&lt;1,MOD(E439,1)&lt;&gt;0),"Semak kapasiti",IF(AND(F439&lt;&gt;"Belum menjawab",F439&lt;&gt;"Hadir",F439&lt;&gt;"Tidak hadir"),"Isi jawapan",IF(F439="Hadir",IF(NOT(ISNUMBER(G439)),"Semak jumlah hadir",IF(OR(G439&lt;1,G439&gt;E439,MOD(G439,1)&lt;&gt;0),"Semak jumlah hadir","OK")),IF(AND(G439&lt;&gt;"",G439&lt;&gt;0),"Jumlah perlu kosong / 0","OK")))))))</f>
        <v/>
      </c>
    </row>
    <row r="440" spans="11:12" ht="30" customHeight="1">
      <c r="K440" s="9">
        <f>IF(L440="","",IF(AND(L440="OK",F440="Hadir"),G440,0))</f>
        <v/>
      </c>
      <c r="L440" s="9">
        <f>IF(AND(A440="",B440="",C440="",D440="",E440="",F440="",G440="",H440="",I440="",J440=""),"",IF(OR(A440="",C440="",COUNTIF(MajlisTetamu,B440)&lt;&gt;1),"Isi ID / majlis / nama",IF(COUNTIFS(TetamuTable[ID kumpulan],A440,TetamuTable[Majlis],B440)&gt;1,"ID berganda untuk majlis",IF(NOT(ISNUMBER(E440)),"Semak kapasiti",IF(OR(E440&lt;1,MOD(E440,1)&lt;&gt;0),"Semak kapasiti",IF(AND(F440&lt;&gt;"Belum menjawab",F440&lt;&gt;"Hadir",F440&lt;&gt;"Tidak hadir"),"Isi jawapan",IF(F440="Hadir",IF(NOT(ISNUMBER(G440)),"Semak jumlah hadir",IF(OR(G440&lt;1,G440&gt;E440,MOD(G440,1)&lt;&gt;0),"Semak jumlah hadir","OK")),IF(AND(G440&lt;&gt;"",G440&lt;&gt;0),"Jumlah perlu kosong / 0","OK")))))))</f>
        <v/>
      </c>
    </row>
    <row r="441" spans="11:12" ht="30" customHeight="1">
      <c r="K441" s="9">
        <f>IF(L441="","",IF(AND(L441="OK",F441="Hadir"),G441,0))</f>
        <v/>
      </c>
      <c r="L441" s="9">
        <f>IF(AND(A441="",B441="",C441="",D441="",E441="",F441="",G441="",H441="",I441="",J441=""),"",IF(OR(A441="",C441="",COUNTIF(MajlisTetamu,B441)&lt;&gt;1),"Isi ID / majlis / nama",IF(COUNTIFS(TetamuTable[ID kumpulan],A441,TetamuTable[Majlis],B441)&gt;1,"ID berganda untuk majlis",IF(NOT(ISNUMBER(E441)),"Semak kapasiti",IF(OR(E441&lt;1,MOD(E441,1)&lt;&gt;0),"Semak kapasiti",IF(AND(F441&lt;&gt;"Belum menjawab",F441&lt;&gt;"Hadir",F441&lt;&gt;"Tidak hadir"),"Isi jawapan",IF(F441="Hadir",IF(NOT(ISNUMBER(G441)),"Semak jumlah hadir",IF(OR(G441&lt;1,G441&gt;E441,MOD(G441,1)&lt;&gt;0),"Semak jumlah hadir","OK")),IF(AND(G441&lt;&gt;"",G441&lt;&gt;0),"Jumlah perlu kosong / 0","OK")))))))</f>
        <v/>
      </c>
    </row>
    <row r="442" spans="11:12" ht="30" customHeight="1">
      <c r="K442" s="9">
        <f>IF(L442="","",IF(AND(L442="OK",F442="Hadir"),G442,0))</f>
        <v/>
      </c>
      <c r="L442" s="9">
        <f>IF(AND(A442="",B442="",C442="",D442="",E442="",F442="",G442="",H442="",I442="",J442=""),"",IF(OR(A442="",C442="",COUNTIF(MajlisTetamu,B442)&lt;&gt;1),"Isi ID / majlis / nama",IF(COUNTIFS(TetamuTable[ID kumpulan],A442,TetamuTable[Majlis],B442)&gt;1,"ID berganda untuk majlis",IF(NOT(ISNUMBER(E442)),"Semak kapasiti",IF(OR(E442&lt;1,MOD(E442,1)&lt;&gt;0),"Semak kapasiti",IF(AND(F442&lt;&gt;"Belum menjawab",F442&lt;&gt;"Hadir",F442&lt;&gt;"Tidak hadir"),"Isi jawapan",IF(F442="Hadir",IF(NOT(ISNUMBER(G442)),"Semak jumlah hadir",IF(OR(G442&lt;1,G442&gt;E442,MOD(G442,1)&lt;&gt;0),"Semak jumlah hadir","OK")),IF(AND(G442&lt;&gt;"",G442&lt;&gt;0),"Jumlah perlu kosong / 0","OK")))))))</f>
        <v/>
      </c>
    </row>
    <row r="443" spans="11:12" ht="30" customHeight="1">
      <c r="K443" s="9">
        <f>IF(L443="","",IF(AND(L443="OK",F443="Hadir"),G443,0))</f>
        <v/>
      </c>
      <c r="L443" s="9">
        <f>IF(AND(A443="",B443="",C443="",D443="",E443="",F443="",G443="",H443="",I443="",J443=""),"",IF(OR(A443="",C443="",COUNTIF(MajlisTetamu,B443)&lt;&gt;1),"Isi ID / majlis / nama",IF(COUNTIFS(TetamuTable[ID kumpulan],A443,TetamuTable[Majlis],B443)&gt;1,"ID berganda untuk majlis",IF(NOT(ISNUMBER(E443)),"Semak kapasiti",IF(OR(E443&lt;1,MOD(E443,1)&lt;&gt;0),"Semak kapasiti",IF(AND(F443&lt;&gt;"Belum menjawab",F443&lt;&gt;"Hadir",F443&lt;&gt;"Tidak hadir"),"Isi jawapan",IF(F443="Hadir",IF(NOT(ISNUMBER(G443)),"Semak jumlah hadir",IF(OR(G443&lt;1,G443&gt;E443,MOD(G443,1)&lt;&gt;0),"Semak jumlah hadir","OK")),IF(AND(G443&lt;&gt;"",G443&lt;&gt;0),"Jumlah perlu kosong / 0","OK")))))))</f>
        <v/>
      </c>
    </row>
    <row r="444" spans="11:12" ht="30" customHeight="1">
      <c r="K444" s="9">
        <f>IF(L444="","",IF(AND(L444="OK",F444="Hadir"),G444,0))</f>
        <v/>
      </c>
      <c r="L444" s="9">
        <f>IF(AND(A444="",B444="",C444="",D444="",E444="",F444="",G444="",H444="",I444="",J444=""),"",IF(OR(A444="",C444="",COUNTIF(MajlisTetamu,B444)&lt;&gt;1),"Isi ID / majlis / nama",IF(COUNTIFS(TetamuTable[ID kumpulan],A444,TetamuTable[Majlis],B444)&gt;1,"ID berganda untuk majlis",IF(NOT(ISNUMBER(E444)),"Semak kapasiti",IF(OR(E444&lt;1,MOD(E444,1)&lt;&gt;0),"Semak kapasiti",IF(AND(F444&lt;&gt;"Belum menjawab",F444&lt;&gt;"Hadir",F444&lt;&gt;"Tidak hadir"),"Isi jawapan",IF(F444="Hadir",IF(NOT(ISNUMBER(G444)),"Semak jumlah hadir",IF(OR(G444&lt;1,G444&gt;E444,MOD(G444,1)&lt;&gt;0),"Semak jumlah hadir","OK")),IF(AND(G444&lt;&gt;"",G444&lt;&gt;0),"Jumlah perlu kosong / 0","OK")))))))</f>
        <v/>
      </c>
    </row>
    <row r="445" spans="11:12" ht="30" customHeight="1">
      <c r="K445" s="9">
        <f>IF(L445="","",IF(AND(L445="OK",F445="Hadir"),G445,0))</f>
        <v/>
      </c>
      <c r="L445" s="9">
        <f>IF(AND(A445="",B445="",C445="",D445="",E445="",F445="",G445="",H445="",I445="",J445=""),"",IF(OR(A445="",C445="",COUNTIF(MajlisTetamu,B445)&lt;&gt;1),"Isi ID / majlis / nama",IF(COUNTIFS(TetamuTable[ID kumpulan],A445,TetamuTable[Majlis],B445)&gt;1,"ID berganda untuk majlis",IF(NOT(ISNUMBER(E445)),"Semak kapasiti",IF(OR(E445&lt;1,MOD(E445,1)&lt;&gt;0),"Semak kapasiti",IF(AND(F445&lt;&gt;"Belum menjawab",F445&lt;&gt;"Hadir",F445&lt;&gt;"Tidak hadir"),"Isi jawapan",IF(F445="Hadir",IF(NOT(ISNUMBER(G445)),"Semak jumlah hadir",IF(OR(G445&lt;1,G445&gt;E445,MOD(G445,1)&lt;&gt;0),"Semak jumlah hadir","OK")),IF(AND(G445&lt;&gt;"",G445&lt;&gt;0),"Jumlah perlu kosong / 0","OK")))))))</f>
        <v/>
      </c>
    </row>
    <row r="446" spans="11:12" ht="30" customHeight="1">
      <c r="K446" s="9">
        <f>IF(L446="","",IF(AND(L446="OK",F446="Hadir"),G446,0))</f>
        <v/>
      </c>
      <c r="L446" s="9">
        <f>IF(AND(A446="",B446="",C446="",D446="",E446="",F446="",G446="",H446="",I446="",J446=""),"",IF(OR(A446="",C446="",COUNTIF(MajlisTetamu,B446)&lt;&gt;1),"Isi ID / majlis / nama",IF(COUNTIFS(TetamuTable[ID kumpulan],A446,TetamuTable[Majlis],B446)&gt;1,"ID berganda untuk majlis",IF(NOT(ISNUMBER(E446)),"Semak kapasiti",IF(OR(E446&lt;1,MOD(E446,1)&lt;&gt;0),"Semak kapasiti",IF(AND(F446&lt;&gt;"Belum menjawab",F446&lt;&gt;"Hadir",F446&lt;&gt;"Tidak hadir"),"Isi jawapan",IF(F446="Hadir",IF(NOT(ISNUMBER(G446)),"Semak jumlah hadir",IF(OR(G446&lt;1,G446&gt;E446,MOD(G446,1)&lt;&gt;0),"Semak jumlah hadir","OK")),IF(AND(G446&lt;&gt;"",G446&lt;&gt;0),"Jumlah perlu kosong / 0","OK")))))))</f>
        <v/>
      </c>
    </row>
    <row r="447" spans="11:12" ht="30" customHeight="1">
      <c r="K447" s="9">
        <f>IF(L447="","",IF(AND(L447="OK",F447="Hadir"),G447,0))</f>
        <v/>
      </c>
      <c r="L447" s="9">
        <f>IF(AND(A447="",B447="",C447="",D447="",E447="",F447="",G447="",H447="",I447="",J447=""),"",IF(OR(A447="",C447="",COUNTIF(MajlisTetamu,B447)&lt;&gt;1),"Isi ID / majlis / nama",IF(COUNTIFS(TetamuTable[ID kumpulan],A447,TetamuTable[Majlis],B447)&gt;1,"ID berganda untuk majlis",IF(NOT(ISNUMBER(E447)),"Semak kapasiti",IF(OR(E447&lt;1,MOD(E447,1)&lt;&gt;0),"Semak kapasiti",IF(AND(F447&lt;&gt;"Belum menjawab",F447&lt;&gt;"Hadir",F447&lt;&gt;"Tidak hadir"),"Isi jawapan",IF(F447="Hadir",IF(NOT(ISNUMBER(G447)),"Semak jumlah hadir",IF(OR(G447&lt;1,G447&gt;E447,MOD(G447,1)&lt;&gt;0),"Semak jumlah hadir","OK")),IF(AND(G447&lt;&gt;"",G447&lt;&gt;0),"Jumlah perlu kosong / 0","OK")))))))</f>
        <v/>
      </c>
    </row>
    <row r="448" spans="11:12" ht="30" customHeight="1">
      <c r="K448" s="9">
        <f>IF(L448="","",IF(AND(L448="OK",F448="Hadir"),G448,0))</f>
        <v/>
      </c>
      <c r="L448" s="9">
        <f>IF(AND(A448="",B448="",C448="",D448="",E448="",F448="",G448="",H448="",I448="",J448=""),"",IF(OR(A448="",C448="",COUNTIF(MajlisTetamu,B448)&lt;&gt;1),"Isi ID / majlis / nama",IF(COUNTIFS(TetamuTable[ID kumpulan],A448,TetamuTable[Majlis],B448)&gt;1,"ID berganda untuk majlis",IF(NOT(ISNUMBER(E448)),"Semak kapasiti",IF(OR(E448&lt;1,MOD(E448,1)&lt;&gt;0),"Semak kapasiti",IF(AND(F448&lt;&gt;"Belum menjawab",F448&lt;&gt;"Hadir",F448&lt;&gt;"Tidak hadir"),"Isi jawapan",IF(F448="Hadir",IF(NOT(ISNUMBER(G448)),"Semak jumlah hadir",IF(OR(G448&lt;1,G448&gt;E448,MOD(G448,1)&lt;&gt;0),"Semak jumlah hadir","OK")),IF(AND(G448&lt;&gt;"",G448&lt;&gt;0),"Jumlah perlu kosong / 0","OK")))))))</f>
        <v/>
      </c>
    </row>
    <row r="449" spans="11:12" ht="30" customHeight="1">
      <c r="K449" s="9">
        <f>IF(L449="","",IF(AND(L449="OK",F449="Hadir"),G449,0))</f>
        <v/>
      </c>
      <c r="L449" s="9">
        <f>IF(AND(A449="",B449="",C449="",D449="",E449="",F449="",G449="",H449="",I449="",J449=""),"",IF(OR(A449="",C449="",COUNTIF(MajlisTetamu,B449)&lt;&gt;1),"Isi ID / majlis / nama",IF(COUNTIFS(TetamuTable[ID kumpulan],A449,TetamuTable[Majlis],B449)&gt;1,"ID berganda untuk majlis",IF(NOT(ISNUMBER(E449)),"Semak kapasiti",IF(OR(E449&lt;1,MOD(E449,1)&lt;&gt;0),"Semak kapasiti",IF(AND(F449&lt;&gt;"Belum menjawab",F449&lt;&gt;"Hadir",F449&lt;&gt;"Tidak hadir"),"Isi jawapan",IF(F449="Hadir",IF(NOT(ISNUMBER(G449)),"Semak jumlah hadir",IF(OR(G449&lt;1,G449&gt;E449,MOD(G449,1)&lt;&gt;0),"Semak jumlah hadir","OK")),IF(AND(G449&lt;&gt;"",G449&lt;&gt;0),"Jumlah perlu kosong / 0","OK")))))))</f>
        <v/>
      </c>
    </row>
    <row r="450" spans="11:12" ht="30" customHeight="1">
      <c r="K450" s="9">
        <f>IF(L450="","",IF(AND(L450="OK",F450="Hadir"),G450,0))</f>
        <v/>
      </c>
      <c r="L450" s="9">
        <f>IF(AND(A450="",B450="",C450="",D450="",E450="",F450="",G450="",H450="",I450="",J450=""),"",IF(OR(A450="",C450="",COUNTIF(MajlisTetamu,B450)&lt;&gt;1),"Isi ID / majlis / nama",IF(COUNTIFS(TetamuTable[ID kumpulan],A450,TetamuTable[Majlis],B450)&gt;1,"ID berganda untuk majlis",IF(NOT(ISNUMBER(E450)),"Semak kapasiti",IF(OR(E450&lt;1,MOD(E450,1)&lt;&gt;0),"Semak kapasiti",IF(AND(F450&lt;&gt;"Belum menjawab",F450&lt;&gt;"Hadir",F450&lt;&gt;"Tidak hadir"),"Isi jawapan",IF(F450="Hadir",IF(NOT(ISNUMBER(G450)),"Semak jumlah hadir",IF(OR(G450&lt;1,G450&gt;E450,MOD(G450,1)&lt;&gt;0),"Semak jumlah hadir","OK")),IF(AND(G450&lt;&gt;"",G450&lt;&gt;0),"Jumlah perlu kosong / 0","OK")))))))</f>
        <v/>
      </c>
    </row>
    <row r="451" spans="11:12" ht="30" customHeight="1">
      <c r="K451" s="9">
        <f>IF(L451="","",IF(AND(L451="OK",F451="Hadir"),G451,0))</f>
        <v/>
      </c>
      <c r="L451" s="9">
        <f>IF(AND(A451="",B451="",C451="",D451="",E451="",F451="",G451="",H451="",I451="",J451=""),"",IF(OR(A451="",C451="",COUNTIF(MajlisTetamu,B451)&lt;&gt;1),"Isi ID / majlis / nama",IF(COUNTIFS(TetamuTable[ID kumpulan],A451,TetamuTable[Majlis],B451)&gt;1,"ID berganda untuk majlis",IF(NOT(ISNUMBER(E451)),"Semak kapasiti",IF(OR(E451&lt;1,MOD(E451,1)&lt;&gt;0),"Semak kapasiti",IF(AND(F451&lt;&gt;"Belum menjawab",F451&lt;&gt;"Hadir",F451&lt;&gt;"Tidak hadir"),"Isi jawapan",IF(F451="Hadir",IF(NOT(ISNUMBER(G451)),"Semak jumlah hadir",IF(OR(G451&lt;1,G451&gt;E451,MOD(G451,1)&lt;&gt;0),"Semak jumlah hadir","OK")),IF(AND(G451&lt;&gt;"",G451&lt;&gt;0),"Jumlah perlu kosong / 0","OK")))))))</f>
        <v/>
      </c>
    </row>
    <row r="452" spans="11:12" ht="30" customHeight="1">
      <c r="K452" s="9">
        <f>IF(L452="","",IF(AND(L452="OK",F452="Hadir"),G452,0))</f>
        <v/>
      </c>
      <c r="L452" s="9">
        <f>IF(AND(A452="",B452="",C452="",D452="",E452="",F452="",G452="",H452="",I452="",J452=""),"",IF(OR(A452="",C452="",COUNTIF(MajlisTetamu,B452)&lt;&gt;1),"Isi ID / majlis / nama",IF(COUNTIFS(TetamuTable[ID kumpulan],A452,TetamuTable[Majlis],B452)&gt;1,"ID berganda untuk majlis",IF(NOT(ISNUMBER(E452)),"Semak kapasiti",IF(OR(E452&lt;1,MOD(E452,1)&lt;&gt;0),"Semak kapasiti",IF(AND(F452&lt;&gt;"Belum menjawab",F452&lt;&gt;"Hadir",F452&lt;&gt;"Tidak hadir"),"Isi jawapan",IF(F452="Hadir",IF(NOT(ISNUMBER(G452)),"Semak jumlah hadir",IF(OR(G452&lt;1,G452&gt;E452,MOD(G452,1)&lt;&gt;0),"Semak jumlah hadir","OK")),IF(AND(G452&lt;&gt;"",G452&lt;&gt;0),"Jumlah perlu kosong / 0","OK")))))))</f>
        <v/>
      </c>
    </row>
    <row r="453" spans="11:12" ht="30" customHeight="1">
      <c r="K453" s="9">
        <f>IF(L453="","",IF(AND(L453="OK",F453="Hadir"),G453,0))</f>
        <v/>
      </c>
      <c r="L453" s="9">
        <f>IF(AND(A453="",B453="",C453="",D453="",E453="",F453="",G453="",H453="",I453="",J453=""),"",IF(OR(A453="",C453="",COUNTIF(MajlisTetamu,B453)&lt;&gt;1),"Isi ID / majlis / nama",IF(COUNTIFS(TetamuTable[ID kumpulan],A453,TetamuTable[Majlis],B453)&gt;1,"ID berganda untuk majlis",IF(NOT(ISNUMBER(E453)),"Semak kapasiti",IF(OR(E453&lt;1,MOD(E453,1)&lt;&gt;0),"Semak kapasiti",IF(AND(F453&lt;&gt;"Belum menjawab",F453&lt;&gt;"Hadir",F453&lt;&gt;"Tidak hadir"),"Isi jawapan",IF(F453="Hadir",IF(NOT(ISNUMBER(G453)),"Semak jumlah hadir",IF(OR(G453&lt;1,G453&gt;E453,MOD(G453,1)&lt;&gt;0),"Semak jumlah hadir","OK")),IF(AND(G453&lt;&gt;"",G453&lt;&gt;0),"Jumlah perlu kosong / 0","OK")))))))</f>
        <v/>
      </c>
    </row>
    <row r="454" spans="11:12" ht="30" customHeight="1">
      <c r="K454" s="9">
        <f>IF(L454="","",IF(AND(L454="OK",F454="Hadir"),G454,0))</f>
        <v/>
      </c>
      <c r="L454" s="9">
        <f>IF(AND(A454="",B454="",C454="",D454="",E454="",F454="",G454="",H454="",I454="",J454=""),"",IF(OR(A454="",C454="",COUNTIF(MajlisTetamu,B454)&lt;&gt;1),"Isi ID / majlis / nama",IF(COUNTIFS(TetamuTable[ID kumpulan],A454,TetamuTable[Majlis],B454)&gt;1,"ID berganda untuk majlis",IF(NOT(ISNUMBER(E454)),"Semak kapasiti",IF(OR(E454&lt;1,MOD(E454,1)&lt;&gt;0),"Semak kapasiti",IF(AND(F454&lt;&gt;"Belum menjawab",F454&lt;&gt;"Hadir",F454&lt;&gt;"Tidak hadir"),"Isi jawapan",IF(F454="Hadir",IF(NOT(ISNUMBER(G454)),"Semak jumlah hadir",IF(OR(G454&lt;1,G454&gt;E454,MOD(G454,1)&lt;&gt;0),"Semak jumlah hadir","OK")),IF(AND(G454&lt;&gt;"",G454&lt;&gt;0),"Jumlah perlu kosong / 0","OK")))))))</f>
        <v/>
      </c>
    </row>
    <row r="455" spans="11:12" ht="30" customHeight="1">
      <c r="K455" s="9">
        <f>IF(L455="","",IF(AND(L455="OK",F455="Hadir"),G455,0))</f>
        <v/>
      </c>
      <c r="L455" s="9">
        <f>IF(AND(A455="",B455="",C455="",D455="",E455="",F455="",G455="",H455="",I455="",J455=""),"",IF(OR(A455="",C455="",COUNTIF(MajlisTetamu,B455)&lt;&gt;1),"Isi ID / majlis / nama",IF(COUNTIFS(TetamuTable[ID kumpulan],A455,TetamuTable[Majlis],B455)&gt;1,"ID berganda untuk majlis",IF(NOT(ISNUMBER(E455)),"Semak kapasiti",IF(OR(E455&lt;1,MOD(E455,1)&lt;&gt;0),"Semak kapasiti",IF(AND(F455&lt;&gt;"Belum menjawab",F455&lt;&gt;"Hadir",F455&lt;&gt;"Tidak hadir"),"Isi jawapan",IF(F455="Hadir",IF(NOT(ISNUMBER(G455)),"Semak jumlah hadir",IF(OR(G455&lt;1,G455&gt;E455,MOD(G455,1)&lt;&gt;0),"Semak jumlah hadir","OK")),IF(AND(G455&lt;&gt;"",G455&lt;&gt;0),"Jumlah perlu kosong / 0","OK")))))))</f>
        <v/>
      </c>
    </row>
    <row r="456" spans="11:12" ht="30" customHeight="1">
      <c r="K456" s="9">
        <f>IF(L456="","",IF(AND(L456="OK",F456="Hadir"),G456,0))</f>
        <v/>
      </c>
      <c r="L456" s="9">
        <f>IF(AND(A456="",B456="",C456="",D456="",E456="",F456="",G456="",H456="",I456="",J456=""),"",IF(OR(A456="",C456="",COUNTIF(MajlisTetamu,B456)&lt;&gt;1),"Isi ID / majlis / nama",IF(COUNTIFS(TetamuTable[ID kumpulan],A456,TetamuTable[Majlis],B456)&gt;1,"ID berganda untuk majlis",IF(NOT(ISNUMBER(E456)),"Semak kapasiti",IF(OR(E456&lt;1,MOD(E456,1)&lt;&gt;0),"Semak kapasiti",IF(AND(F456&lt;&gt;"Belum menjawab",F456&lt;&gt;"Hadir",F456&lt;&gt;"Tidak hadir"),"Isi jawapan",IF(F456="Hadir",IF(NOT(ISNUMBER(G456)),"Semak jumlah hadir",IF(OR(G456&lt;1,G456&gt;E456,MOD(G456,1)&lt;&gt;0),"Semak jumlah hadir","OK")),IF(AND(G456&lt;&gt;"",G456&lt;&gt;0),"Jumlah perlu kosong / 0","OK")))))))</f>
        <v/>
      </c>
    </row>
    <row r="457" spans="11:12" ht="30" customHeight="1">
      <c r="K457" s="9">
        <f>IF(L457="","",IF(AND(L457="OK",F457="Hadir"),G457,0))</f>
        <v/>
      </c>
      <c r="L457" s="9">
        <f>IF(AND(A457="",B457="",C457="",D457="",E457="",F457="",G457="",H457="",I457="",J457=""),"",IF(OR(A457="",C457="",COUNTIF(MajlisTetamu,B457)&lt;&gt;1),"Isi ID / majlis / nama",IF(COUNTIFS(TetamuTable[ID kumpulan],A457,TetamuTable[Majlis],B457)&gt;1,"ID berganda untuk majlis",IF(NOT(ISNUMBER(E457)),"Semak kapasiti",IF(OR(E457&lt;1,MOD(E457,1)&lt;&gt;0),"Semak kapasiti",IF(AND(F457&lt;&gt;"Belum menjawab",F457&lt;&gt;"Hadir",F457&lt;&gt;"Tidak hadir"),"Isi jawapan",IF(F457="Hadir",IF(NOT(ISNUMBER(G457)),"Semak jumlah hadir",IF(OR(G457&lt;1,G457&gt;E457,MOD(G457,1)&lt;&gt;0),"Semak jumlah hadir","OK")),IF(AND(G457&lt;&gt;"",G457&lt;&gt;0),"Jumlah perlu kosong / 0","OK")))))))</f>
        <v/>
      </c>
    </row>
    <row r="458" spans="11:12" ht="30" customHeight="1">
      <c r="K458" s="9">
        <f>IF(L458="","",IF(AND(L458="OK",F458="Hadir"),G458,0))</f>
        <v/>
      </c>
      <c r="L458" s="9">
        <f>IF(AND(A458="",B458="",C458="",D458="",E458="",F458="",G458="",H458="",I458="",J458=""),"",IF(OR(A458="",C458="",COUNTIF(MajlisTetamu,B458)&lt;&gt;1),"Isi ID / majlis / nama",IF(COUNTIFS(TetamuTable[ID kumpulan],A458,TetamuTable[Majlis],B458)&gt;1,"ID berganda untuk majlis",IF(NOT(ISNUMBER(E458)),"Semak kapasiti",IF(OR(E458&lt;1,MOD(E458,1)&lt;&gt;0),"Semak kapasiti",IF(AND(F458&lt;&gt;"Belum menjawab",F458&lt;&gt;"Hadir",F458&lt;&gt;"Tidak hadir"),"Isi jawapan",IF(F458="Hadir",IF(NOT(ISNUMBER(G458)),"Semak jumlah hadir",IF(OR(G458&lt;1,G458&gt;E458,MOD(G458,1)&lt;&gt;0),"Semak jumlah hadir","OK")),IF(AND(G458&lt;&gt;"",G458&lt;&gt;0),"Jumlah perlu kosong / 0","OK")))))))</f>
        <v/>
      </c>
    </row>
    <row r="459" spans="11:12" ht="30" customHeight="1">
      <c r="K459" s="9">
        <f>IF(L459="","",IF(AND(L459="OK",F459="Hadir"),G459,0))</f>
        <v/>
      </c>
      <c r="L459" s="9">
        <f>IF(AND(A459="",B459="",C459="",D459="",E459="",F459="",G459="",H459="",I459="",J459=""),"",IF(OR(A459="",C459="",COUNTIF(MajlisTetamu,B459)&lt;&gt;1),"Isi ID / majlis / nama",IF(COUNTIFS(TetamuTable[ID kumpulan],A459,TetamuTable[Majlis],B459)&gt;1,"ID berganda untuk majlis",IF(NOT(ISNUMBER(E459)),"Semak kapasiti",IF(OR(E459&lt;1,MOD(E459,1)&lt;&gt;0),"Semak kapasiti",IF(AND(F459&lt;&gt;"Belum menjawab",F459&lt;&gt;"Hadir",F459&lt;&gt;"Tidak hadir"),"Isi jawapan",IF(F459="Hadir",IF(NOT(ISNUMBER(G459)),"Semak jumlah hadir",IF(OR(G459&lt;1,G459&gt;E459,MOD(G459,1)&lt;&gt;0),"Semak jumlah hadir","OK")),IF(AND(G459&lt;&gt;"",G459&lt;&gt;0),"Jumlah perlu kosong / 0","OK")))))))</f>
        <v/>
      </c>
    </row>
    <row r="460" spans="11:12" ht="30" customHeight="1">
      <c r="K460" s="9">
        <f>IF(L460="","",IF(AND(L460="OK",F460="Hadir"),G460,0))</f>
        <v/>
      </c>
      <c r="L460" s="9">
        <f>IF(AND(A460="",B460="",C460="",D460="",E460="",F460="",G460="",H460="",I460="",J460=""),"",IF(OR(A460="",C460="",COUNTIF(MajlisTetamu,B460)&lt;&gt;1),"Isi ID / majlis / nama",IF(COUNTIFS(TetamuTable[ID kumpulan],A460,TetamuTable[Majlis],B460)&gt;1,"ID berganda untuk majlis",IF(NOT(ISNUMBER(E460)),"Semak kapasiti",IF(OR(E460&lt;1,MOD(E460,1)&lt;&gt;0),"Semak kapasiti",IF(AND(F460&lt;&gt;"Belum menjawab",F460&lt;&gt;"Hadir",F460&lt;&gt;"Tidak hadir"),"Isi jawapan",IF(F460="Hadir",IF(NOT(ISNUMBER(G460)),"Semak jumlah hadir",IF(OR(G460&lt;1,G460&gt;E460,MOD(G460,1)&lt;&gt;0),"Semak jumlah hadir","OK")),IF(AND(G460&lt;&gt;"",G460&lt;&gt;0),"Jumlah perlu kosong / 0","OK")))))))</f>
        <v/>
      </c>
    </row>
    <row r="461" spans="11:12" ht="30" customHeight="1">
      <c r="K461" s="9">
        <f>IF(L461="","",IF(AND(L461="OK",F461="Hadir"),G461,0))</f>
        <v/>
      </c>
      <c r="L461" s="9">
        <f>IF(AND(A461="",B461="",C461="",D461="",E461="",F461="",G461="",H461="",I461="",J461=""),"",IF(OR(A461="",C461="",COUNTIF(MajlisTetamu,B461)&lt;&gt;1),"Isi ID / majlis / nama",IF(COUNTIFS(TetamuTable[ID kumpulan],A461,TetamuTable[Majlis],B461)&gt;1,"ID berganda untuk majlis",IF(NOT(ISNUMBER(E461)),"Semak kapasiti",IF(OR(E461&lt;1,MOD(E461,1)&lt;&gt;0),"Semak kapasiti",IF(AND(F461&lt;&gt;"Belum menjawab",F461&lt;&gt;"Hadir",F461&lt;&gt;"Tidak hadir"),"Isi jawapan",IF(F461="Hadir",IF(NOT(ISNUMBER(G461)),"Semak jumlah hadir",IF(OR(G461&lt;1,G461&gt;E461,MOD(G461,1)&lt;&gt;0),"Semak jumlah hadir","OK")),IF(AND(G461&lt;&gt;"",G461&lt;&gt;0),"Jumlah perlu kosong / 0","OK")))))))</f>
        <v/>
      </c>
    </row>
    <row r="462" spans="11:12" ht="30" customHeight="1">
      <c r="K462" s="9">
        <f>IF(L462="","",IF(AND(L462="OK",F462="Hadir"),G462,0))</f>
        <v/>
      </c>
      <c r="L462" s="9">
        <f>IF(AND(A462="",B462="",C462="",D462="",E462="",F462="",G462="",H462="",I462="",J462=""),"",IF(OR(A462="",C462="",COUNTIF(MajlisTetamu,B462)&lt;&gt;1),"Isi ID / majlis / nama",IF(COUNTIFS(TetamuTable[ID kumpulan],A462,TetamuTable[Majlis],B462)&gt;1,"ID berganda untuk majlis",IF(NOT(ISNUMBER(E462)),"Semak kapasiti",IF(OR(E462&lt;1,MOD(E462,1)&lt;&gt;0),"Semak kapasiti",IF(AND(F462&lt;&gt;"Belum menjawab",F462&lt;&gt;"Hadir",F462&lt;&gt;"Tidak hadir"),"Isi jawapan",IF(F462="Hadir",IF(NOT(ISNUMBER(G462)),"Semak jumlah hadir",IF(OR(G462&lt;1,G462&gt;E462,MOD(G462,1)&lt;&gt;0),"Semak jumlah hadir","OK")),IF(AND(G462&lt;&gt;"",G462&lt;&gt;0),"Jumlah perlu kosong / 0","OK")))))))</f>
        <v/>
      </c>
    </row>
    <row r="463" spans="11:12" ht="30" customHeight="1">
      <c r="K463" s="9">
        <f>IF(L463="","",IF(AND(L463="OK",F463="Hadir"),G463,0))</f>
        <v/>
      </c>
      <c r="L463" s="9">
        <f>IF(AND(A463="",B463="",C463="",D463="",E463="",F463="",G463="",H463="",I463="",J463=""),"",IF(OR(A463="",C463="",COUNTIF(MajlisTetamu,B463)&lt;&gt;1),"Isi ID / majlis / nama",IF(COUNTIFS(TetamuTable[ID kumpulan],A463,TetamuTable[Majlis],B463)&gt;1,"ID berganda untuk majlis",IF(NOT(ISNUMBER(E463)),"Semak kapasiti",IF(OR(E463&lt;1,MOD(E463,1)&lt;&gt;0),"Semak kapasiti",IF(AND(F463&lt;&gt;"Belum menjawab",F463&lt;&gt;"Hadir",F463&lt;&gt;"Tidak hadir"),"Isi jawapan",IF(F463="Hadir",IF(NOT(ISNUMBER(G463)),"Semak jumlah hadir",IF(OR(G463&lt;1,G463&gt;E463,MOD(G463,1)&lt;&gt;0),"Semak jumlah hadir","OK")),IF(AND(G463&lt;&gt;"",G463&lt;&gt;0),"Jumlah perlu kosong / 0","OK")))))))</f>
        <v/>
      </c>
    </row>
    <row r="464" spans="11:12" ht="30" customHeight="1">
      <c r="K464" s="9">
        <f>IF(L464="","",IF(AND(L464="OK",F464="Hadir"),G464,0))</f>
        <v/>
      </c>
      <c r="L464" s="9">
        <f>IF(AND(A464="",B464="",C464="",D464="",E464="",F464="",G464="",H464="",I464="",J464=""),"",IF(OR(A464="",C464="",COUNTIF(MajlisTetamu,B464)&lt;&gt;1),"Isi ID / majlis / nama",IF(COUNTIFS(TetamuTable[ID kumpulan],A464,TetamuTable[Majlis],B464)&gt;1,"ID berganda untuk majlis",IF(NOT(ISNUMBER(E464)),"Semak kapasiti",IF(OR(E464&lt;1,MOD(E464,1)&lt;&gt;0),"Semak kapasiti",IF(AND(F464&lt;&gt;"Belum menjawab",F464&lt;&gt;"Hadir",F464&lt;&gt;"Tidak hadir"),"Isi jawapan",IF(F464="Hadir",IF(NOT(ISNUMBER(G464)),"Semak jumlah hadir",IF(OR(G464&lt;1,G464&gt;E464,MOD(G464,1)&lt;&gt;0),"Semak jumlah hadir","OK")),IF(AND(G464&lt;&gt;"",G464&lt;&gt;0),"Jumlah perlu kosong / 0","OK")))))))</f>
        <v/>
      </c>
    </row>
    <row r="465" spans="11:12" ht="30" customHeight="1">
      <c r="K465" s="9">
        <f>IF(L465="","",IF(AND(L465="OK",F465="Hadir"),G465,0))</f>
        <v/>
      </c>
      <c r="L465" s="9">
        <f>IF(AND(A465="",B465="",C465="",D465="",E465="",F465="",G465="",H465="",I465="",J465=""),"",IF(OR(A465="",C465="",COUNTIF(MajlisTetamu,B465)&lt;&gt;1),"Isi ID / majlis / nama",IF(COUNTIFS(TetamuTable[ID kumpulan],A465,TetamuTable[Majlis],B465)&gt;1,"ID berganda untuk majlis",IF(NOT(ISNUMBER(E465)),"Semak kapasiti",IF(OR(E465&lt;1,MOD(E465,1)&lt;&gt;0),"Semak kapasiti",IF(AND(F465&lt;&gt;"Belum menjawab",F465&lt;&gt;"Hadir",F465&lt;&gt;"Tidak hadir"),"Isi jawapan",IF(F465="Hadir",IF(NOT(ISNUMBER(G465)),"Semak jumlah hadir",IF(OR(G465&lt;1,G465&gt;E465,MOD(G465,1)&lt;&gt;0),"Semak jumlah hadir","OK")),IF(AND(G465&lt;&gt;"",G465&lt;&gt;0),"Jumlah perlu kosong / 0","OK")))))))</f>
        <v/>
      </c>
    </row>
    <row r="466" spans="11:12" ht="30" customHeight="1">
      <c r="K466" s="9">
        <f>IF(L466="","",IF(AND(L466="OK",F466="Hadir"),G466,0))</f>
        <v/>
      </c>
      <c r="L466" s="9">
        <f>IF(AND(A466="",B466="",C466="",D466="",E466="",F466="",G466="",H466="",I466="",J466=""),"",IF(OR(A466="",C466="",COUNTIF(MajlisTetamu,B466)&lt;&gt;1),"Isi ID / majlis / nama",IF(COUNTIFS(TetamuTable[ID kumpulan],A466,TetamuTable[Majlis],B466)&gt;1,"ID berganda untuk majlis",IF(NOT(ISNUMBER(E466)),"Semak kapasiti",IF(OR(E466&lt;1,MOD(E466,1)&lt;&gt;0),"Semak kapasiti",IF(AND(F466&lt;&gt;"Belum menjawab",F466&lt;&gt;"Hadir",F466&lt;&gt;"Tidak hadir"),"Isi jawapan",IF(F466="Hadir",IF(NOT(ISNUMBER(G466)),"Semak jumlah hadir",IF(OR(G466&lt;1,G466&gt;E466,MOD(G466,1)&lt;&gt;0),"Semak jumlah hadir","OK")),IF(AND(G466&lt;&gt;"",G466&lt;&gt;0),"Jumlah perlu kosong / 0","OK")))))))</f>
        <v/>
      </c>
    </row>
    <row r="467" spans="11:12" ht="30" customHeight="1">
      <c r="K467" s="9">
        <f>IF(L467="","",IF(AND(L467="OK",F467="Hadir"),G467,0))</f>
        <v/>
      </c>
      <c r="L467" s="9">
        <f>IF(AND(A467="",B467="",C467="",D467="",E467="",F467="",G467="",H467="",I467="",J467=""),"",IF(OR(A467="",C467="",COUNTIF(MajlisTetamu,B467)&lt;&gt;1),"Isi ID / majlis / nama",IF(COUNTIFS(TetamuTable[ID kumpulan],A467,TetamuTable[Majlis],B467)&gt;1,"ID berganda untuk majlis",IF(NOT(ISNUMBER(E467)),"Semak kapasiti",IF(OR(E467&lt;1,MOD(E467,1)&lt;&gt;0),"Semak kapasiti",IF(AND(F467&lt;&gt;"Belum menjawab",F467&lt;&gt;"Hadir",F467&lt;&gt;"Tidak hadir"),"Isi jawapan",IF(F467="Hadir",IF(NOT(ISNUMBER(G467)),"Semak jumlah hadir",IF(OR(G467&lt;1,G467&gt;E467,MOD(G467,1)&lt;&gt;0),"Semak jumlah hadir","OK")),IF(AND(G467&lt;&gt;"",G467&lt;&gt;0),"Jumlah perlu kosong / 0","OK")))))))</f>
        <v/>
      </c>
    </row>
    <row r="468" spans="11:12" ht="30" customHeight="1">
      <c r="K468" s="9">
        <f>IF(L468="","",IF(AND(L468="OK",F468="Hadir"),G468,0))</f>
        <v/>
      </c>
      <c r="L468" s="9">
        <f>IF(AND(A468="",B468="",C468="",D468="",E468="",F468="",G468="",H468="",I468="",J468=""),"",IF(OR(A468="",C468="",COUNTIF(MajlisTetamu,B468)&lt;&gt;1),"Isi ID / majlis / nama",IF(COUNTIFS(TetamuTable[ID kumpulan],A468,TetamuTable[Majlis],B468)&gt;1,"ID berganda untuk majlis",IF(NOT(ISNUMBER(E468)),"Semak kapasiti",IF(OR(E468&lt;1,MOD(E468,1)&lt;&gt;0),"Semak kapasiti",IF(AND(F468&lt;&gt;"Belum menjawab",F468&lt;&gt;"Hadir",F468&lt;&gt;"Tidak hadir"),"Isi jawapan",IF(F468="Hadir",IF(NOT(ISNUMBER(G468)),"Semak jumlah hadir",IF(OR(G468&lt;1,G468&gt;E468,MOD(G468,1)&lt;&gt;0),"Semak jumlah hadir","OK")),IF(AND(G468&lt;&gt;"",G468&lt;&gt;0),"Jumlah perlu kosong / 0","OK")))))))</f>
        <v/>
      </c>
    </row>
    <row r="469" spans="11:12" ht="30" customHeight="1">
      <c r="K469" s="9">
        <f>IF(L469="","",IF(AND(L469="OK",F469="Hadir"),G469,0))</f>
        <v/>
      </c>
      <c r="L469" s="9">
        <f>IF(AND(A469="",B469="",C469="",D469="",E469="",F469="",G469="",H469="",I469="",J469=""),"",IF(OR(A469="",C469="",COUNTIF(MajlisTetamu,B469)&lt;&gt;1),"Isi ID / majlis / nama",IF(COUNTIFS(TetamuTable[ID kumpulan],A469,TetamuTable[Majlis],B469)&gt;1,"ID berganda untuk majlis",IF(NOT(ISNUMBER(E469)),"Semak kapasiti",IF(OR(E469&lt;1,MOD(E469,1)&lt;&gt;0),"Semak kapasiti",IF(AND(F469&lt;&gt;"Belum menjawab",F469&lt;&gt;"Hadir",F469&lt;&gt;"Tidak hadir"),"Isi jawapan",IF(F469="Hadir",IF(NOT(ISNUMBER(G469)),"Semak jumlah hadir",IF(OR(G469&lt;1,G469&gt;E469,MOD(G469,1)&lt;&gt;0),"Semak jumlah hadir","OK")),IF(AND(G469&lt;&gt;"",G469&lt;&gt;0),"Jumlah perlu kosong / 0","OK")))))))</f>
        <v/>
      </c>
    </row>
    <row r="470" spans="11:12" ht="30" customHeight="1">
      <c r="K470" s="9">
        <f>IF(L470="","",IF(AND(L470="OK",F470="Hadir"),G470,0))</f>
        <v/>
      </c>
      <c r="L470" s="9">
        <f>IF(AND(A470="",B470="",C470="",D470="",E470="",F470="",G470="",H470="",I470="",J470=""),"",IF(OR(A470="",C470="",COUNTIF(MajlisTetamu,B470)&lt;&gt;1),"Isi ID / majlis / nama",IF(COUNTIFS(TetamuTable[ID kumpulan],A470,TetamuTable[Majlis],B470)&gt;1,"ID berganda untuk majlis",IF(NOT(ISNUMBER(E470)),"Semak kapasiti",IF(OR(E470&lt;1,MOD(E470,1)&lt;&gt;0),"Semak kapasiti",IF(AND(F470&lt;&gt;"Belum menjawab",F470&lt;&gt;"Hadir",F470&lt;&gt;"Tidak hadir"),"Isi jawapan",IF(F470="Hadir",IF(NOT(ISNUMBER(G470)),"Semak jumlah hadir",IF(OR(G470&lt;1,G470&gt;E470,MOD(G470,1)&lt;&gt;0),"Semak jumlah hadir","OK")),IF(AND(G470&lt;&gt;"",G470&lt;&gt;0),"Jumlah perlu kosong / 0","OK")))))))</f>
        <v/>
      </c>
    </row>
    <row r="471" spans="11:12" ht="30" customHeight="1">
      <c r="K471" s="9">
        <f>IF(L471="","",IF(AND(L471="OK",F471="Hadir"),G471,0))</f>
        <v/>
      </c>
      <c r="L471" s="9">
        <f>IF(AND(A471="",B471="",C471="",D471="",E471="",F471="",G471="",H471="",I471="",J471=""),"",IF(OR(A471="",C471="",COUNTIF(MajlisTetamu,B471)&lt;&gt;1),"Isi ID / majlis / nama",IF(COUNTIFS(TetamuTable[ID kumpulan],A471,TetamuTable[Majlis],B471)&gt;1,"ID berganda untuk majlis",IF(NOT(ISNUMBER(E471)),"Semak kapasiti",IF(OR(E471&lt;1,MOD(E471,1)&lt;&gt;0),"Semak kapasiti",IF(AND(F471&lt;&gt;"Belum menjawab",F471&lt;&gt;"Hadir",F471&lt;&gt;"Tidak hadir"),"Isi jawapan",IF(F471="Hadir",IF(NOT(ISNUMBER(G471)),"Semak jumlah hadir",IF(OR(G471&lt;1,G471&gt;E471,MOD(G471,1)&lt;&gt;0),"Semak jumlah hadir","OK")),IF(AND(G471&lt;&gt;"",G471&lt;&gt;0),"Jumlah perlu kosong / 0","OK")))))))</f>
        <v/>
      </c>
    </row>
    <row r="472" spans="11:12" ht="30" customHeight="1">
      <c r="K472" s="9">
        <f>IF(L472="","",IF(AND(L472="OK",F472="Hadir"),G472,0))</f>
        <v/>
      </c>
      <c r="L472" s="9">
        <f>IF(AND(A472="",B472="",C472="",D472="",E472="",F472="",G472="",H472="",I472="",J472=""),"",IF(OR(A472="",C472="",COUNTIF(MajlisTetamu,B472)&lt;&gt;1),"Isi ID / majlis / nama",IF(COUNTIFS(TetamuTable[ID kumpulan],A472,TetamuTable[Majlis],B472)&gt;1,"ID berganda untuk majlis",IF(NOT(ISNUMBER(E472)),"Semak kapasiti",IF(OR(E472&lt;1,MOD(E472,1)&lt;&gt;0),"Semak kapasiti",IF(AND(F472&lt;&gt;"Belum menjawab",F472&lt;&gt;"Hadir",F472&lt;&gt;"Tidak hadir"),"Isi jawapan",IF(F472="Hadir",IF(NOT(ISNUMBER(G472)),"Semak jumlah hadir",IF(OR(G472&lt;1,G472&gt;E472,MOD(G472,1)&lt;&gt;0),"Semak jumlah hadir","OK")),IF(AND(G472&lt;&gt;"",G472&lt;&gt;0),"Jumlah perlu kosong / 0","OK")))))))</f>
        <v/>
      </c>
    </row>
    <row r="473" spans="11:12" ht="30" customHeight="1">
      <c r="K473" s="9">
        <f>IF(L473="","",IF(AND(L473="OK",F473="Hadir"),G473,0))</f>
        <v/>
      </c>
      <c r="L473" s="9">
        <f>IF(AND(A473="",B473="",C473="",D473="",E473="",F473="",G473="",H473="",I473="",J473=""),"",IF(OR(A473="",C473="",COUNTIF(MajlisTetamu,B473)&lt;&gt;1),"Isi ID / majlis / nama",IF(COUNTIFS(TetamuTable[ID kumpulan],A473,TetamuTable[Majlis],B473)&gt;1,"ID berganda untuk majlis",IF(NOT(ISNUMBER(E473)),"Semak kapasiti",IF(OR(E473&lt;1,MOD(E473,1)&lt;&gt;0),"Semak kapasiti",IF(AND(F473&lt;&gt;"Belum menjawab",F473&lt;&gt;"Hadir",F473&lt;&gt;"Tidak hadir"),"Isi jawapan",IF(F473="Hadir",IF(NOT(ISNUMBER(G473)),"Semak jumlah hadir",IF(OR(G473&lt;1,G473&gt;E473,MOD(G473,1)&lt;&gt;0),"Semak jumlah hadir","OK")),IF(AND(G473&lt;&gt;"",G473&lt;&gt;0),"Jumlah perlu kosong / 0","OK")))))))</f>
        <v/>
      </c>
    </row>
    <row r="474" spans="11:12" ht="30" customHeight="1">
      <c r="K474" s="9">
        <f>IF(L474="","",IF(AND(L474="OK",F474="Hadir"),G474,0))</f>
        <v/>
      </c>
      <c r="L474" s="9">
        <f>IF(AND(A474="",B474="",C474="",D474="",E474="",F474="",G474="",H474="",I474="",J474=""),"",IF(OR(A474="",C474="",COUNTIF(MajlisTetamu,B474)&lt;&gt;1),"Isi ID / majlis / nama",IF(COUNTIFS(TetamuTable[ID kumpulan],A474,TetamuTable[Majlis],B474)&gt;1,"ID berganda untuk majlis",IF(NOT(ISNUMBER(E474)),"Semak kapasiti",IF(OR(E474&lt;1,MOD(E474,1)&lt;&gt;0),"Semak kapasiti",IF(AND(F474&lt;&gt;"Belum menjawab",F474&lt;&gt;"Hadir",F474&lt;&gt;"Tidak hadir"),"Isi jawapan",IF(F474="Hadir",IF(NOT(ISNUMBER(G474)),"Semak jumlah hadir",IF(OR(G474&lt;1,G474&gt;E474,MOD(G474,1)&lt;&gt;0),"Semak jumlah hadir","OK")),IF(AND(G474&lt;&gt;"",G474&lt;&gt;0),"Jumlah perlu kosong / 0","OK")))))))</f>
        <v/>
      </c>
    </row>
    <row r="475" spans="11:12" ht="30" customHeight="1">
      <c r="K475" s="9">
        <f>IF(L475="","",IF(AND(L475="OK",F475="Hadir"),G475,0))</f>
        <v/>
      </c>
      <c r="L475" s="9">
        <f>IF(AND(A475="",B475="",C475="",D475="",E475="",F475="",G475="",H475="",I475="",J475=""),"",IF(OR(A475="",C475="",COUNTIF(MajlisTetamu,B475)&lt;&gt;1),"Isi ID / majlis / nama",IF(COUNTIFS(TetamuTable[ID kumpulan],A475,TetamuTable[Majlis],B475)&gt;1,"ID berganda untuk majlis",IF(NOT(ISNUMBER(E475)),"Semak kapasiti",IF(OR(E475&lt;1,MOD(E475,1)&lt;&gt;0),"Semak kapasiti",IF(AND(F475&lt;&gt;"Belum menjawab",F475&lt;&gt;"Hadir",F475&lt;&gt;"Tidak hadir"),"Isi jawapan",IF(F475="Hadir",IF(NOT(ISNUMBER(G475)),"Semak jumlah hadir",IF(OR(G475&lt;1,G475&gt;E475,MOD(G475,1)&lt;&gt;0),"Semak jumlah hadir","OK")),IF(AND(G475&lt;&gt;"",G475&lt;&gt;0),"Jumlah perlu kosong / 0","OK")))))))</f>
        <v/>
      </c>
    </row>
    <row r="476" spans="11:12" ht="30" customHeight="1">
      <c r="K476" s="9">
        <f>IF(L476="","",IF(AND(L476="OK",F476="Hadir"),G476,0))</f>
        <v/>
      </c>
      <c r="L476" s="9">
        <f>IF(AND(A476="",B476="",C476="",D476="",E476="",F476="",G476="",H476="",I476="",J476=""),"",IF(OR(A476="",C476="",COUNTIF(MajlisTetamu,B476)&lt;&gt;1),"Isi ID / majlis / nama",IF(COUNTIFS(TetamuTable[ID kumpulan],A476,TetamuTable[Majlis],B476)&gt;1,"ID berganda untuk majlis",IF(NOT(ISNUMBER(E476)),"Semak kapasiti",IF(OR(E476&lt;1,MOD(E476,1)&lt;&gt;0),"Semak kapasiti",IF(AND(F476&lt;&gt;"Belum menjawab",F476&lt;&gt;"Hadir",F476&lt;&gt;"Tidak hadir"),"Isi jawapan",IF(F476="Hadir",IF(NOT(ISNUMBER(G476)),"Semak jumlah hadir",IF(OR(G476&lt;1,G476&gt;E476,MOD(G476,1)&lt;&gt;0),"Semak jumlah hadir","OK")),IF(AND(G476&lt;&gt;"",G476&lt;&gt;0),"Jumlah perlu kosong / 0","OK")))))))</f>
        <v/>
      </c>
    </row>
    <row r="477" spans="11:12" ht="30" customHeight="1">
      <c r="K477" s="9">
        <f>IF(L477="","",IF(AND(L477="OK",F477="Hadir"),G477,0))</f>
        <v/>
      </c>
      <c r="L477" s="9">
        <f>IF(AND(A477="",B477="",C477="",D477="",E477="",F477="",G477="",H477="",I477="",J477=""),"",IF(OR(A477="",C477="",COUNTIF(MajlisTetamu,B477)&lt;&gt;1),"Isi ID / majlis / nama",IF(COUNTIFS(TetamuTable[ID kumpulan],A477,TetamuTable[Majlis],B477)&gt;1,"ID berganda untuk majlis",IF(NOT(ISNUMBER(E477)),"Semak kapasiti",IF(OR(E477&lt;1,MOD(E477,1)&lt;&gt;0),"Semak kapasiti",IF(AND(F477&lt;&gt;"Belum menjawab",F477&lt;&gt;"Hadir",F477&lt;&gt;"Tidak hadir"),"Isi jawapan",IF(F477="Hadir",IF(NOT(ISNUMBER(G477)),"Semak jumlah hadir",IF(OR(G477&lt;1,G477&gt;E477,MOD(G477,1)&lt;&gt;0),"Semak jumlah hadir","OK")),IF(AND(G477&lt;&gt;"",G477&lt;&gt;0),"Jumlah perlu kosong / 0","OK")))))))</f>
        <v/>
      </c>
    </row>
    <row r="478" spans="11:12" ht="30" customHeight="1">
      <c r="K478" s="9">
        <f>IF(L478="","",IF(AND(L478="OK",F478="Hadir"),G478,0))</f>
        <v/>
      </c>
      <c r="L478" s="9">
        <f>IF(AND(A478="",B478="",C478="",D478="",E478="",F478="",G478="",H478="",I478="",J478=""),"",IF(OR(A478="",C478="",COUNTIF(MajlisTetamu,B478)&lt;&gt;1),"Isi ID / majlis / nama",IF(COUNTIFS(TetamuTable[ID kumpulan],A478,TetamuTable[Majlis],B478)&gt;1,"ID berganda untuk majlis",IF(NOT(ISNUMBER(E478)),"Semak kapasiti",IF(OR(E478&lt;1,MOD(E478,1)&lt;&gt;0),"Semak kapasiti",IF(AND(F478&lt;&gt;"Belum menjawab",F478&lt;&gt;"Hadir",F478&lt;&gt;"Tidak hadir"),"Isi jawapan",IF(F478="Hadir",IF(NOT(ISNUMBER(G478)),"Semak jumlah hadir",IF(OR(G478&lt;1,G478&gt;E478,MOD(G478,1)&lt;&gt;0),"Semak jumlah hadir","OK")),IF(AND(G478&lt;&gt;"",G478&lt;&gt;0),"Jumlah perlu kosong / 0","OK")))))))</f>
        <v/>
      </c>
    </row>
    <row r="479" spans="11:12" ht="30" customHeight="1">
      <c r="K479" s="9">
        <f>IF(L479="","",IF(AND(L479="OK",F479="Hadir"),G479,0))</f>
        <v/>
      </c>
      <c r="L479" s="9">
        <f>IF(AND(A479="",B479="",C479="",D479="",E479="",F479="",G479="",H479="",I479="",J479=""),"",IF(OR(A479="",C479="",COUNTIF(MajlisTetamu,B479)&lt;&gt;1),"Isi ID / majlis / nama",IF(COUNTIFS(TetamuTable[ID kumpulan],A479,TetamuTable[Majlis],B479)&gt;1,"ID berganda untuk majlis",IF(NOT(ISNUMBER(E479)),"Semak kapasiti",IF(OR(E479&lt;1,MOD(E479,1)&lt;&gt;0),"Semak kapasiti",IF(AND(F479&lt;&gt;"Belum menjawab",F479&lt;&gt;"Hadir",F479&lt;&gt;"Tidak hadir"),"Isi jawapan",IF(F479="Hadir",IF(NOT(ISNUMBER(G479)),"Semak jumlah hadir",IF(OR(G479&lt;1,G479&gt;E479,MOD(G479,1)&lt;&gt;0),"Semak jumlah hadir","OK")),IF(AND(G479&lt;&gt;"",G479&lt;&gt;0),"Jumlah perlu kosong / 0","OK")))))))</f>
        <v/>
      </c>
    </row>
    <row r="480" spans="11:12" ht="30" customHeight="1">
      <c r="K480" s="9">
        <f>IF(L480="","",IF(AND(L480="OK",F480="Hadir"),G480,0))</f>
        <v/>
      </c>
      <c r="L480" s="9">
        <f>IF(AND(A480="",B480="",C480="",D480="",E480="",F480="",G480="",H480="",I480="",J480=""),"",IF(OR(A480="",C480="",COUNTIF(MajlisTetamu,B480)&lt;&gt;1),"Isi ID / majlis / nama",IF(COUNTIFS(TetamuTable[ID kumpulan],A480,TetamuTable[Majlis],B480)&gt;1,"ID berganda untuk majlis",IF(NOT(ISNUMBER(E480)),"Semak kapasiti",IF(OR(E480&lt;1,MOD(E480,1)&lt;&gt;0),"Semak kapasiti",IF(AND(F480&lt;&gt;"Belum menjawab",F480&lt;&gt;"Hadir",F480&lt;&gt;"Tidak hadir"),"Isi jawapan",IF(F480="Hadir",IF(NOT(ISNUMBER(G480)),"Semak jumlah hadir",IF(OR(G480&lt;1,G480&gt;E480,MOD(G480,1)&lt;&gt;0),"Semak jumlah hadir","OK")),IF(AND(G480&lt;&gt;"",G480&lt;&gt;0),"Jumlah perlu kosong / 0","OK")))))))</f>
        <v/>
      </c>
    </row>
    <row r="481" spans="11:12" ht="30" customHeight="1">
      <c r="K481" s="9">
        <f>IF(L481="","",IF(AND(L481="OK",F481="Hadir"),G481,0))</f>
        <v/>
      </c>
      <c r="L481" s="9">
        <f>IF(AND(A481="",B481="",C481="",D481="",E481="",F481="",G481="",H481="",I481="",J481=""),"",IF(OR(A481="",C481="",COUNTIF(MajlisTetamu,B481)&lt;&gt;1),"Isi ID / majlis / nama",IF(COUNTIFS(TetamuTable[ID kumpulan],A481,TetamuTable[Majlis],B481)&gt;1,"ID berganda untuk majlis",IF(NOT(ISNUMBER(E481)),"Semak kapasiti",IF(OR(E481&lt;1,MOD(E481,1)&lt;&gt;0),"Semak kapasiti",IF(AND(F481&lt;&gt;"Belum menjawab",F481&lt;&gt;"Hadir",F481&lt;&gt;"Tidak hadir"),"Isi jawapan",IF(F481="Hadir",IF(NOT(ISNUMBER(G481)),"Semak jumlah hadir",IF(OR(G481&lt;1,G481&gt;E481,MOD(G481,1)&lt;&gt;0),"Semak jumlah hadir","OK")),IF(AND(G481&lt;&gt;"",G481&lt;&gt;0),"Jumlah perlu kosong / 0","OK")))))))</f>
        <v/>
      </c>
    </row>
    <row r="482" spans="11:12" ht="30" customHeight="1">
      <c r="K482" s="9">
        <f>IF(L482="","",IF(AND(L482="OK",F482="Hadir"),G482,0))</f>
        <v/>
      </c>
      <c r="L482" s="9">
        <f>IF(AND(A482="",B482="",C482="",D482="",E482="",F482="",G482="",H482="",I482="",J482=""),"",IF(OR(A482="",C482="",COUNTIF(MajlisTetamu,B482)&lt;&gt;1),"Isi ID / majlis / nama",IF(COUNTIFS(TetamuTable[ID kumpulan],A482,TetamuTable[Majlis],B482)&gt;1,"ID berganda untuk majlis",IF(NOT(ISNUMBER(E482)),"Semak kapasiti",IF(OR(E482&lt;1,MOD(E482,1)&lt;&gt;0),"Semak kapasiti",IF(AND(F482&lt;&gt;"Belum menjawab",F482&lt;&gt;"Hadir",F482&lt;&gt;"Tidak hadir"),"Isi jawapan",IF(F482="Hadir",IF(NOT(ISNUMBER(G482)),"Semak jumlah hadir",IF(OR(G482&lt;1,G482&gt;E482,MOD(G482,1)&lt;&gt;0),"Semak jumlah hadir","OK")),IF(AND(G482&lt;&gt;"",G482&lt;&gt;0),"Jumlah perlu kosong / 0","OK")))))))</f>
        <v/>
      </c>
    </row>
    <row r="483" spans="11:12" ht="30" customHeight="1">
      <c r="K483" s="9">
        <f>IF(L483="","",IF(AND(L483="OK",F483="Hadir"),G483,0))</f>
        <v/>
      </c>
      <c r="L483" s="9">
        <f>IF(AND(A483="",B483="",C483="",D483="",E483="",F483="",G483="",H483="",I483="",J483=""),"",IF(OR(A483="",C483="",COUNTIF(MajlisTetamu,B483)&lt;&gt;1),"Isi ID / majlis / nama",IF(COUNTIFS(TetamuTable[ID kumpulan],A483,TetamuTable[Majlis],B483)&gt;1,"ID berganda untuk majlis",IF(NOT(ISNUMBER(E483)),"Semak kapasiti",IF(OR(E483&lt;1,MOD(E483,1)&lt;&gt;0),"Semak kapasiti",IF(AND(F483&lt;&gt;"Belum menjawab",F483&lt;&gt;"Hadir",F483&lt;&gt;"Tidak hadir"),"Isi jawapan",IF(F483="Hadir",IF(NOT(ISNUMBER(G483)),"Semak jumlah hadir",IF(OR(G483&lt;1,G483&gt;E483,MOD(G483,1)&lt;&gt;0),"Semak jumlah hadir","OK")),IF(AND(G483&lt;&gt;"",G483&lt;&gt;0),"Jumlah perlu kosong / 0","OK")))))))</f>
        <v/>
      </c>
    </row>
    <row r="484" spans="11:12" ht="30" customHeight="1">
      <c r="K484" s="9">
        <f>IF(L484="","",IF(AND(L484="OK",F484="Hadir"),G484,0))</f>
        <v/>
      </c>
      <c r="L484" s="9">
        <f>IF(AND(A484="",B484="",C484="",D484="",E484="",F484="",G484="",H484="",I484="",J484=""),"",IF(OR(A484="",C484="",COUNTIF(MajlisTetamu,B484)&lt;&gt;1),"Isi ID / majlis / nama",IF(COUNTIFS(TetamuTable[ID kumpulan],A484,TetamuTable[Majlis],B484)&gt;1,"ID berganda untuk majlis",IF(NOT(ISNUMBER(E484)),"Semak kapasiti",IF(OR(E484&lt;1,MOD(E484,1)&lt;&gt;0),"Semak kapasiti",IF(AND(F484&lt;&gt;"Belum menjawab",F484&lt;&gt;"Hadir",F484&lt;&gt;"Tidak hadir"),"Isi jawapan",IF(F484="Hadir",IF(NOT(ISNUMBER(G484)),"Semak jumlah hadir",IF(OR(G484&lt;1,G484&gt;E484,MOD(G484,1)&lt;&gt;0),"Semak jumlah hadir","OK")),IF(AND(G484&lt;&gt;"",G484&lt;&gt;0),"Jumlah perlu kosong / 0","OK")))))))</f>
        <v/>
      </c>
    </row>
    <row r="485" spans="11:12" ht="30" customHeight="1">
      <c r="K485" s="9">
        <f>IF(L485="","",IF(AND(L485="OK",F485="Hadir"),G485,0))</f>
        <v/>
      </c>
      <c r="L485" s="9">
        <f>IF(AND(A485="",B485="",C485="",D485="",E485="",F485="",G485="",H485="",I485="",J485=""),"",IF(OR(A485="",C485="",COUNTIF(MajlisTetamu,B485)&lt;&gt;1),"Isi ID / majlis / nama",IF(COUNTIFS(TetamuTable[ID kumpulan],A485,TetamuTable[Majlis],B485)&gt;1,"ID berganda untuk majlis",IF(NOT(ISNUMBER(E485)),"Semak kapasiti",IF(OR(E485&lt;1,MOD(E485,1)&lt;&gt;0),"Semak kapasiti",IF(AND(F485&lt;&gt;"Belum menjawab",F485&lt;&gt;"Hadir",F485&lt;&gt;"Tidak hadir"),"Isi jawapan",IF(F485="Hadir",IF(NOT(ISNUMBER(G485)),"Semak jumlah hadir",IF(OR(G485&lt;1,G485&gt;E485,MOD(G485,1)&lt;&gt;0),"Semak jumlah hadir","OK")),IF(AND(G485&lt;&gt;"",G485&lt;&gt;0),"Jumlah perlu kosong / 0","OK")))))))</f>
        <v/>
      </c>
    </row>
    <row r="486" spans="11:12" ht="30" customHeight="1">
      <c r="K486" s="9">
        <f>IF(L486="","",IF(AND(L486="OK",F486="Hadir"),G486,0))</f>
        <v/>
      </c>
      <c r="L486" s="9">
        <f>IF(AND(A486="",B486="",C486="",D486="",E486="",F486="",G486="",H486="",I486="",J486=""),"",IF(OR(A486="",C486="",COUNTIF(MajlisTetamu,B486)&lt;&gt;1),"Isi ID / majlis / nama",IF(COUNTIFS(TetamuTable[ID kumpulan],A486,TetamuTable[Majlis],B486)&gt;1,"ID berganda untuk majlis",IF(NOT(ISNUMBER(E486)),"Semak kapasiti",IF(OR(E486&lt;1,MOD(E486,1)&lt;&gt;0),"Semak kapasiti",IF(AND(F486&lt;&gt;"Belum menjawab",F486&lt;&gt;"Hadir",F486&lt;&gt;"Tidak hadir"),"Isi jawapan",IF(F486="Hadir",IF(NOT(ISNUMBER(G486)),"Semak jumlah hadir",IF(OR(G486&lt;1,G486&gt;E486,MOD(G486,1)&lt;&gt;0),"Semak jumlah hadir","OK")),IF(AND(G486&lt;&gt;"",G486&lt;&gt;0),"Jumlah perlu kosong / 0","OK")))))))</f>
        <v/>
      </c>
    </row>
    <row r="487" spans="11:12" ht="30" customHeight="1">
      <c r="K487" s="9">
        <f>IF(L487="","",IF(AND(L487="OK",F487="Hadir"),G487,0))</f>
        <v/>
      </c>
      <c r="L487" s="9">
        <f>IF(AND(A487="",B487="",C487="",D487="",E487="",F487="",G487="",H487="",I487="",J487=""),"",IF(OR(A487="",C487="",COUNTIF(MajlisTetamu,B487)&lt;&gt;1),"Isi ID / majlis / nama",IF(COUNTIFS(TetamuTable[ID kumpulan],A487,TetamuTable[Majlis],B487)&gt;1,"ID berganda untuk majlis",IF(NOT(ISNUMBER(E487)),"Semak kapasiti",IF(OR(E487&lt;1,MOD(E487,1)&lt;&gt;0),"Semak kapasiti",IF(AND(F487&lt;&gt;"Belum menjawab",F487&lt;&gt;"Hadir",F487&lt;&gt;"Tidak hadir"),"Isi jawapan",IF(F487="Hadir",IF(NOT(ISNUMBER(G487)),"Semak jumlah hadir",IF(OR(G487&lt;1,G487&gt;E487,MOD(G487,1)&lt;&gt;0),"Semak jumlah hadir","OK")),IF(AND(G487&lt;&gt;"",G487&lt;&gt;0),"Jumlah perlu kosong / 0","OK")))))))</f>
        <v/>
      </c>
    </row>
    <row r="488" spans="11:12" ht="30" customHeight="1">
      <c r="K488" s="9">
        <f>IF(L488="","",IF(AND(L488="OK",F488="Hadir"),G488,0))</f>
        <v/>
      </c>
      <c r="L488" s="9">
        <f>IF(AND(A488="",B488="",C488="",D488="",E488="",F488="",G488="",H488="",I488="",J488=""),"",IF(OR(A488="",C488="",COUNTIF(MajlisTetamu,B488)&lt;&gt;1),"Isi ID / majlis / nama",IF(COUNTIFS(TetamuTable[ID kumpulan],A488,TetamuTable[Majlis],B488)&gt;1,"ID berganda untuk majlis",IF(NOT(ISNUMBER(E488)),"Semak kapasiti",IF(OR(E488&lt;1,MOD(E488,1)&lt;&gt;0),"Semak kapasiti",IF(AND(F488&lt;&gt;"Belum menjawab",F488&lt;&gt;"Hadir",F488&lt;&gt;"Tidak hadir"),"Isi jawapan",IF(F488="Hadir",IF(NOT(ISNUMBER(G488)),"Semak jumlah hadir",IF(OR(G488&lt;1,G488&gt;E488,MOD(G488,1)&lt;&gt;0),"Semak jumlah hadir","OK")),IF(AND(G488&lt;&gt;"",G488&lt;&gt;0),"Jumlah perlu kosong / 0","OK")))))))</f>
        <v/>
      </c>
    </row>
    <row r="489" spans="11:12" ht="30" customHeight="1">
      <c r="K489" s="9">
        <f>IF(L489="","",IF(AND(L489="OK",F489="Hadir"),G489,0))</f>
        <v/>
      </c>
      <c r="L489" s="9">
        <f>IF(AND(A489="",B489="",C489="",D489="",E489="",F489="",G489="",H489="",I489="",J489=""),"",IF(OR(A489="",C489="",COUNTIF(MajlisTetamu,B489)&lt;&gt;1),"Isi ID / majlis / nama",IF(COUNTIFS(TetamuTable[ID kumpulan],A489,TetamuTable[Majlis],B489)&gt;1,"ID berganda untuk majlis",IF(NOT(ISNUMBER(E489)),"Semak kapasiti",IF(OR(E489&lt;1,MOD(E489,1)&lt;&gt;0),"Semak kapasiti",IF(AND(F489&lt;&gt;"Belum menjawab",F489&lt;&gt;"Hadir",F489&lt;&gt;"Tidak hadir"),"Isi jawapan",IF(F489="Hadir",IF(NOT(ISNUMBER(G489)),"Semak jumlah hadir",IF(OR(G489&lt;1,G489&gt;E489,MOD(G489,1)&lt;&gt;0),"Semak jumlah hadir","OK")),IF(AND(G489&lt;&gt;"",G489&lt;&gt;0),"Jumlah perlu kosong / 0","OK")))))))</f>
        <v/>
      </c>
    </row>
    <row r="490" spans="11:12" ht="30" customHeight="1">
      <c r="K490" s="9">
        <f>IF(L490="","",IF(AND(L490="OK",F490="Hadir"),G490,0))</f>
        <v/>
      </c>
      <c r="L490" s="9">
        <f>IF(AND(A490="",B490="",C490="",D490="",E490="",F490="",G490="",H490="",I490="",J490=""),"",IF(OR(A490="",C490="",COUNTIF(MajlisTetamu,B490)&lt;&gt;1),"Isi ID / majlis / nama",IF(COUNTIFS(TetamuTable[ID kumpulan],A490,TetamuTable[Majlis],B490)&gt;1,"ID berganda untuk majlis",IF(NOT(ISNUMBER(E490)),"Semak kapasiti",IF(OR(E490&lt;1,MOD(E490,1)&lt;&gt;0),"Semak kapasiti",IF(AND(F490&lt;&gt;"Belum menjawab",F490&lt;&gt;"Hadir",F490&lt;&gt;"Tidak hadir"),"Isi jawapan",IF(F490="Hadir",IF(NOT(ISNUMBER(G490)),"Semak jumlah hadir",IF(OR(G490&lt;1,G490&gt;E490,MOD(G490,1)&lt;&gt;0),"Semak jumlah hadir","OK")),IF(AND(G490&lt;&gt;"",G490&lt;&gt;0),"Jumlah perlu kosong / 0","OK")))))))</f>
        <v/>
      </c>
    </row>
    <row r="491" spans="11:12" ht="30" customHeight="1">
      <c r="K491" s="9">
        <f>IF(L491="","",IF(AND(L491="OK",F491="Hadir"),G491,0))</f>
        <v/>
      </c>
      <c r="L491" s="9">
        <f>IF(AND(A491="",B491="",C491="",D491="",E491="",F491="",G491="",H491="",I491="",J491=""),"",IF(OR(A491="",C491="",COUNTIF(MajlisTetamu,B491)&lt;&gt;1),"Isi ID / majlis / nama",IF(COUNTIFS(TetamuTable[ID kumpulan],A491,TetamuTable[Majlis],B491)&gt;1,"ID berganda untuk majlis",IF(NOT(ISNUMBER(E491)),"Semak kapasiti",IF(OR(E491&lt;1,MOD(E491,1)&lt;&gt;0),"Semak kapasiti",IF(AND(F491&lt;&gt;"Belum menjawab",F491&lt;&gt;"Hadir",F491&lt;&gt;"Tidak hadir"),"Isi jawapan",IF(F491="Hadir",IF(NOT(ISNUMBER(G491)),"Semak jumlah hadir",IF(OR(G491&lt;1,G491&gt;E491,MOD(G491,1)&lt;&gt;0),"Semak jumlah hadir","OK")),IF(AND(G491&lt;&gt;"",G491&lt;&gt;0),"Jumlah perlu kosong / 0","OK")))))))</f>
        <v/>
      </c>
    </row>
    <row r="492" spans="11:12" ht="30" customHeight="1">
      <c r="K492" s="9">
        <f>IF(L492="","",IF(AND(L492="OK",F492="Hadir"),G492,0))</f>
        <v/>
      </c>
      <c r="L492" s="9">
        <f>IF(AND(A492="",B492="",C492="",D492="",E492="",F492="",G492="",H492="",I492="",J492=""),"",IF(OR(A492="",C492="",COUNTIF(MajlisTetamu,B492)&lt;&gt;1),"Isi ID / majlis / nama",IF(COUNTIFS(TetamuTable[ID kumpulan],A492,TetamuTable[Majlis],B492)&gt;1,"ID berganda untuk majlis",IF(NOT(ISNUMBER(E492)),"Semak kapasiti",IF(OR(E492&lt;1,MOD(E492,1)&lt;&gt;0),"Semak kapasiti",IF(AND(F492&lt;&gt;"Belum menjawab",F492&lt;&gt;"Hadir",F492&lt;&gt;"Tidak hadir"),"Isi jawapan",IF(F492="Hadir",IF(NOT(ISNUMBER(G492)),"Semak jumlah hadir",IF(OR(G492&lt;1,G492&gt;E492,MOD(G492,1)&lt;&gt;0),"Semak jumlah hadir","OK")),IF(AND(G492&lt;&gt;"",G492&lt;&gt;0),"Jumlah perlu kosong / 0","OK")))))))</f>
        <v/>
      </c>
    </row>
    <row r="493" spans="11:12" ht="30" customHeight="1">
      <c r="K493" s="9">
        <f>IF(L493="","",IF(AND(L493="OK",F493="Hadir"),G493,0))</f>
        <v/>
      </c>
      <c r="L493" s="9">
        <f>IF(AND(A493="",B493="",C493="",D493="",E493="",F493="",G493="",H493="",I493="",J493=""),"",IF(OR(A493="",C493="",COUNTIF(MajlisTetamu,B493)&lt;&gt;1),"Isi ID / majlis / nama",IF(COUNTIFS(TetamuTable[ID kumpulan],A493,TetamuTable[Majlis],B493)&gt;1,"ID berganda untuk majlis",IF(NOT(ISNUMBER(E493)),"Semak kapasiti",IF(OR(E493&lt;1,MOD(E493,1)&lt;&gt;0),"Semak kapasiti",IF(AND(F493&lt;&gt;"Belum menjawab",F493&lt;&gt;"Hadir",F493&lt;&gt;"Tidak hadir"),"Isi jawapan",IF(F493="Hadir",IF(NOT(ISNUMBER(G493)),"Semak jumlah hadir",IF(OR(G493&lt;1,G493&gt;E493,MOD(G493,1)&lt;&gt;0),"Semak jumlah hadir","OK")),IF(AND(G493&lt;&gt;"",G493&lt;&gt;0),"Jumlah perlu kosong / 0","OK")))))))</f>
        <v/>
      </c>
    </row>
    <row r="494" spans="11:12" ht="30" customHeight="1">
      <c r="K494" s="9">
        <f>IF(L494="","",IF(AND(L494="OK",F494="Hadir"),G494,0))</f>
        <v/>
      </c>
      <c r="L494" s="9">
        <f>IF(AND(A494="",B494="",C494="",D494="",E494="",F494="",G494="",H494="",I494="",J494=""),"",IF(OR(A494="",C494="",COUNTIF(MajlisTetamu,B494)&lt;&gt;1),"Isi ID / majlis / nama",IF(COUNTIFS(TetamuTable[ID kumpulan],A494,TetamuTable[Majlis],B494)&gt;1,"ID berganda untuk majlis",IF(NOT(ISNUMBER(E494)),"Semak kapasiti",IF(OR(E494&lt;1,MOD(E494,1)&lt;&gt;0),"Semak kapasiti",IF(AND(F494&lt;&gt;"Belum menjawab",F494&lt;&gt;"Hadir",F494&lt;&gt;"Tidak hadir"),"Isi jawapan",IF(F494="Hadir",IF(NOT(ISNUMBER(G494)),"Semak jumlah hadir",IF(OR(G494&lt;1,G494&gt;E494,MOD(G494,1)&lt;&gt;0),"Semak jumlah hadir","OK")),IF(AND(G494&lt;&gt;"",G494&lt;&gt;0),"Jumlah perlu kosong / 0","OK")))))))</f>
        <v/>
      </c>
    </row>
    <row r="495" spans="11:12" ht="30" customHeight="1">
      <c r="K495" s="9">
        <f>IF(L495="","",IF(AND(L495="OK",F495="Hadir"),G495,0))</f>
        <v/>
      </c>
      <c r="L495" s="9">
        <f>IF(AND(A495="",B495="",C495="",D495="",E495="",F495="",G495="",H495="",I495="",J495=""),"",IF(OR(A495="",C495="",COUNTIF(MajlisTetamu,B495)&lt;&gt;1),"Isi ID / majlis / nama",IF(COUNTIFS(TetamuTable[ID kumpulan],A495,TetamuTable[Majlis],B495)&gt;1,"ID berganda untuk majlis",IF(NOT(ISNUMBER(E495)),"Semak kapasiti",IF(OR(E495&lt;1,MOD(E495,1)&lt;&gt;0),"Semak kapasiti",IF(AND(F495&lt;&gt;"Belum menjawab",F495&lt;&gt;"Hadir",F495&lt;&gt;"Tidak hadir"),"Isi jawapan",IF(F495="Hadir",IF(NOT(ISNUMBER(G495)),"Semak jumlah hadir",IF(OR(G495&lt;1,G495&gt;E495,MOD(G495,1)&lt;&gt;0),"Semak jumlah hadir","OK")),IF(AND(G495&lt;&gt;"",G495&lt;&gt;0),"Jumlah perlu kosong / 0","OK")))))))</f>
        <v/>
      </c>
    </row>
    <row r="496" spans="11:12" ht="30" customHeight="1">
      <c r="K496" s="9">
        <f>IF(L496="","",IF(AND(L496="OK",F496="Hadir"),G496,0))</f>
        <v/>
      </c>
      <c r="L496" s="9">
        <f>IF(AND(A496="",B496="",C496="",D496="",E496="",F496="",G496="",H496="",I496="",J496=""),"",IF(OR(A496="",C496="",COUNTIF(MajlisTetamu,B496)&lt;&gt;1),"Isi ID / majlis / nama",IF(COUNTIFS(TetamuTable[ID kumpulan],A496,TetamuTable[Majlis],B496)&gt;1,"ID berganda untuk majlis",IF(NOT(ISNUMBER(E496)),"Semak kapasiti",IF(OR(E496&lt;1,MOD(E496,1)&lt;&gt;0),"Semak kapasiti",IF(AND(F496&lt;&gt;"Belum menjawab",F496&lt;&gt;"Hadir",F496&lt;&gt;"Tidak hadir"),"Isi jawapan",IF(F496="Hadir",IF(NOT(ISNUMBER(G496)),"Semak jumlah hadir",IF(OR(G496&lt;1,G496&gt;E496,MOD(G496,1)&lt;&gt;0),"Semak jumlah hadir","OK")),IF(AND(G496&lt;&gt;"",G496&lt;&gt;0),"Jumlah perlu kosong / 0","OK")))))))</f>
        <v/>
      </c>
    </row>
    <row r="497" spans="11:12" ht="30" customHeight="1">
      <c r="K497" s="9">
        <f>IF(L497="","",IF(AND(L497="OK",F497="Hadir"),G497,0))</f>
        <v/>
      </c>
      <c r="L497" s="9">
        <f>IF(AND(A497="",B497="",C497="",D497="",E497="",F497="",G497="",H497="",I497="",J497=""),"",IF(OR(A497="",C497="",COUNTIF(MajlisTetamu,B497)&lt;&gt;1),"Isi ID / majlis / nama",IF(COUNTIFS(TetamuTable[ID kumpulan],A497,TetamuTable[Majlis],B497)&gt;1,"ID berganda untuk majlis",IF(NOT(ISNUMBER(E497)),"Semak kapasiti",IF(OR(E497&lt;1,MOD(E497,1)&lt;&gt;0),"Semak kapasiti",IF(AND(F497&lt;&gt;"Belum menjawab",F497&lt;&gt;"Hadir",F497&lt;&gt;"Tidak hadir"),"Isi jawapan",IF(F497="Hadir",IF(NOT(ISNUMBER(G497)),"Semak jumlah hadir",IF(OR(G497&lt;1,G497&gt;E497,MOD(G497,1)&lt;&gt;0),"Semak jumlah hadir","OK")),IF(AND(G497&lt;&gt;"",G497&lt;&gt;0),"Jumlah perlu kosong / 0","OK")))))))</f>
        <v/>
      </c>
    </row>
    <row r="498" spans="11:12" ht="30" customHeight="1">
      <c r="K498" s="9">
        <f>IF(L498="","",IF(AND(L498="OK",F498="Hadir"),G498,0))</f>
        <v/>
      </c>
      <c r="L498" s="9">
        <f>IF(AND(A498="",B498="",C498="",D498="",E498="",F498="",G498="",H498="",I498="",J498=""),"",IF(OR(A498="",C498="",COUNTIF(MajlisTetamu,B498)&lt;&gt;1),"Isi ID / majlis / nama",IF(COUNTIFS(TetamuTable[ID kumpulan],A498,TetamuTable[Majlis],B498)&gt;1,"ID berganda untuk majlis",IF(NOT(ISNUMBER(E498)),"Semak kapasiti",IF(OR(E498&lt;1,MOD(E498,1)&lt;&gt;0),"Semak kapasiti",IF(AND(F498&lt;&gt;"Belum menjawab",F498&lt;&gt;"Hadir",F498&lt;&gt;"Tidak hadir"),"Isi jawapan",IF(F498="Hadir",IF(NOT(ISNUMBER(G498)),"Semak jumlah hadir",IF(OR(G498&lt;1,G498&gt;E498,MOD(G498,1)&lt;&gt;0),"Semak jumlah hadir","OK")),IF(AND(G498&lt;&gt;"",G498&lt;&gt;0),"Jumlah perlu kosong / 0","OK")))))))</f>
        <v/>
      </c>
    </row>
    <row r="499" spans="11:12" ht="30" customHeight="1">
      <c r="K499" s="9">
        <f>IF(L499="","",IF(AND(L499="OK",F499="Hadir"),G499,0))</f>
        <v/>
      </c>
      <c r="L499" s="9">
        <f>IF(AND(A499="",B499="",C499="",D499="",E499="",F499="",G499="",H499="",I499="",J499=""),"",IF(OR(A499="",C499="",COUNTIF(MajlisTetamu,B499)&lt;&gt;1),"Isi ID / majlis / nama",IF(COUNTIFS(TetamuTable[ID kumpulan],A499,TetamuTable[Majlis],B499)&gt;1,"ID berganda untuk majlis",IF(NOT(ISNUMBER(E499)),"Semak kapasiti",IF(OR(E499&lt;1,MOD(E499,1)&lt;&gt;0),"Semak kapasiti",IF(AND(F499&lt;&gt;"Belum menjawab",F499&lt;&gt;"Hadir",F499&lt;&gt;"Tidak hadir"),"Isi jawapan",IF(F499="Hadir",IF(NOT(ISNUMBER(G499)),"Semak jumlah hadir",IF(OR(G499&lt;1,G499&gt;E499,MOD(G499,1)&lt;&gt;0),"Semak jumlah hadir","OK")),IF(AND(G499&lt;&gt;"",G499&lt;&gt;0),"Jumlah perlu kosong / 0","OK")))))))</f>
        <v/>
      </c>
    </row>
    <row r="500" spans="11:12" ht="30" customHeight="1">
      <c r="K500" s="9">
        <f>IF(L500="","",IF(AND(L500="OK",F500="Hadir"),G500,0))</f>
        <v/>
      </c>
      <c r="L500" s="9">
        <f>IF(AND(A500="",B500="",C500="",D500="",E500="",F500="",G500="",H500="",I500="",J500=""),"",IF(OR(A500="",C500="",COUNTIF(MajlisTetamu,B500)&lt;&gt;1),"Isi ID / majlis / nama",IF(COUNTIFS(TetamuTable[ID kumpulan],A500,TetamuTable[Majlis],B500)&gt;1,"ID berganda untuk majlis",IF(NOT(ISNUMBER(E500)),"Semak kapasiti",IF(OR(E500&lt;1,MOD(E500,1)&lt;&gt;0),"Semak kapasiti",IF(AND(F500&lt;&gt;"Belum menjawab",F500&lt;&gt;"Hadir",F500&lt;&gt;"Tidak hadir"),"Isi jawapan",IF(F500="Hadir",IF(NOT(ISNUMBER(G500)),"Semak jumlah hadir",IF(OR(G500&lt;1,G500&gt;E500,MOD(G500,1)&lt;&gt;0),"Semak jumlah hadir","OK")),IF(AND(G500&lt;&gt;"",G500&lt;&gt;0),"Jumlah perlu kosong / 0","OK")))))))</f>
        <v/>
      </c>
    </row>
    <row r="501" spans="11:12" ht="30" customHeight="1">
      <c r="K501" s="9">
        <f>IF(L501="","",IF(AND(L501="OK",F501="Hadir"),G501,0))</f>
        <v/>
      </c>
      <c r="L501" s="9">
        <f>IF(AND(A501="",B501="",C501="",D501="",E501="",F501="",G501="",H501="",I501="",J501=""),"",IF(OR(A501="",C501="",COUNTIF(MajlisTetamu,B501)&lt;&gt;1),"Isi ID / majlis / nama",IF(COUNTIFS(TetamuTable[ID kumpulan],A501,TetamuTable[Majlis],B501)&gt;1,"ID berganda untuk majlis",IF(NOT(ISNUMBER(E501)),"Semak kapasiti",IF(OR(E501&lt;1,MOD(E501,1)&lt;&gt;0),"Semak kapasiti",IF(AND(F501&lt;&gt;"Belum menjawab",F501&lt;&gt;"Hadir",F501&lt;&gt;"Tidak hadir"),"Isi jawapan",IF(F501="Hadir",IF(NOT(ISNUMBER(G501)),"Semak jumlah hadir",IF(OR(G501&lt;1,G501&gt;E501,MOD(G501,1)&lt;&gt;0),"Semak jumlah hadir","OK")),IF(AND(G501&lt;&gt;"",G501&lt;&gt;0),"Jumlah perlu kosong / 0","OK")))))))</f>
        <v/>
      </c>
    </row>
    <row r="502" spans="11:12" ht="30" customHeight="1">
      <c r="K502" s="9">
        <f>IF(L502="","",IF(AND(L502="OK",F502="Hadir"),G502,0))</f>
        <v/>
      </c>
      <c r="L502" s="9">
        <f>IF(AND(A502="",B502="",C502="",D502="",E502="",F502="",G502="",H502="",I502="",J502=""),"",IF(OR(A502="",C502="",COUNTIF(MajlisTetamu,B502)&lt;&gt;1),"Isi ID / majlis / nama",IF(COUNTIFS(TetamuTable[ID kumpulan],A502,TetamuTable[Majlis],B502)&gt;1,"ID berganda untuk majlis",IF(NOT(ISNUMBER(E502)),"Semak kapasiti",IF(OR(E502&lt;1,MOD(E502,1)&lt;&gt;0),"Semak kapasiti",IF(AND(F502&lt;&gt;"Belum menjawab",F502&lt;&gt;"Hadir",F502&lt;&gt;"Tidak hadir"),"Isi jawapan",IF(F502="Hadir",IF(NOT(ISNUMBER(G502)),"Semak jumlah hadir",IF(OR(G502&lt;1,G502&gt;E502,MOD(G502,1)&lt;&gt;0),"Semak jumlah hadir","OK")),IF(AND(G502&lt;&gt;"",G502&lt;&gt;0),"Jumlah perlu kosong / 0","OK")))))))</f>
        <v/>
      </c>
    </row>
    <row r="503" spans="11:12" ht="30" customHeight="1">
      <c r="K503" s="9">
        <f>IF(L503="","",IF(AND(L503="OK",F503="Hadir"),G503,0))</f>
        <v/>
      </c>
      <c r="L503" s="9">
        <f>IF(AND(A503="",B503="",C503="",D503="",E503="",F503="",G503="",H503="",I503="",J503=""),"",IF(OR(A503="",C503="",COUNTIF(MajlisTetamu,B503)&lt;&gt;1),"Isi ID / majlis / nama",IF(COUNTIFS(TetamuTable[ID kumpulan],A503,TetamuTable[Majlis],B503)&gt;1,"ID berganda untuk majlis",IF(NOT(ISNUMBER(E503)),"Semak kapasiti",IF(OR(E503&lt;1,MOD(E503,1)&lt;&gt;0),"Semak kapasiti",IF(AND(F503&lt;&gt;"Belum menjawab",F503&lt;&gt;"Hadir",F503&lt;&gt;"Tidak hadir"),"Isi jawapan",IF(F503="Hadir",IF(NOT(ISNUMBER(G503)),"Semak jumlah hadir",IF(OR(G503&lt;1,G503&gt;E503,MOD(G503,1)&lt;&gt;0),"Semak jumlah hadir","OK")),IF(AND(G503&lt;&gt;"",G503&lt;&gt;0),"Jumlah perlu kosong / 0","OK")))))))</f>
        <v/>
      </c>
    </row>
    <row r="504" spans="11:12" ht="30" customHeight="1">
      <c r="K504" s="9">
        <f>IF(L504="","",IF(AND(L504="OK",F504="Hadir"),G504,0))</f>
        <v/>
      </c>
      <c r="L504" s="9">
        <f>IF(AND(A504="",B504="",C504="",D504="",E504="",F504="",G504="",H504="",I504="",J504=""),"",IF(OR(A504="",C504="",COUNTIF(MajlisTetamu,B504)&lt;&gt;1),"Isi ID / majlis / nama",IF(COUNTIFS(TetamuTable[ID kumpulan],A504,TetamuTable[Majlis],B504)&gt;1,"ID berganda untuk majlis",IF(NOT(ISNUMBER(E504)),"Semak kapasiti",IF(OR(E504&lt;1,MOD(E504,1)&lt;&gt;0),"Semak kapasiti",IF(AND(F504&lt;&gt;"Belum menjawab",F504&lt;&gt;"Hadir",F504&lt;&gt;"Tidak hadir"),"Isi jawapan",IF(F504="Hadir",IF(NOT(ISNUMBER(G504)),"Semak jumlah hadir",IF(OR(G504&lt;1,G504&gt;E504,MOD(G504,1)&lt;&gt;0),"Semak jumlah hadir","OK")),IF(AND(G504&lt;&gt;"",G504&lt;&gt;0),"Jumlah perlu kosong / 0","OK")))))))</f>
        <v/>
      </c>
    </row>
    <row r="505" spans="11:12" ht="30" customHeight="1">
      <c r="K505" s="9">
        <f>IF(L505="","",IF(AND(L505="OK",F505="Hadir"),G505,0))</f>
        <v/>
      </c>
      <c r="L505" s="9">
        <f>IF(AND(A505="",B505="",C505="",D505="",E505="",F505="",G505="",H505="",I505="",J505=""),"",IF(OR(A505="",C505="",COUNTIF(MajlisTetamu,B505)&lt;&gt;1),"Isi ID / majlis / nama",IF(COUNTIFS(TetamuTable[ID kumpulan],A505,TetamuTable[Majlis],B505)&gt;1,"ID berganda untuk majlis",IF(NOT(ISNUMBER(E505)),"Semak kapasiti",IF(OR(E505&lt;1,MOD(E505,1)&lt;&gt;0),"Semak kapasiti",IF(AND(F505&lt;&gt;"Belum menjawab",F505&lt;&gt;"Hadir",F505&lt;&gt;"Tidak hadir"),"Isi jawapan",IF(F505="Hadir",IF(NOT(ISNUMBER(G505)),"Semak jumlah hadir",IF(OR(G505&lt;1,G505&gt;E505,MOD(G505,1)&lt;&gt;0),"Semak jumlah hadir","OK")),IF(AND(G505&lt;&gt;"",G505&lt;&gt;0),"Jumlah perlu kosong / 0","OK")))))))</f>
        <v/>
      </c>
    </row>
    <row r="506" spans="11:12" ht="30" customHeight="1">
      <c r="K506" s="9">
        <f>IF(L506="","",IF(AND(L506="OK",F506="Hadir"),G506,0))</f>
        <v/>
      </c>
      <c r="L506" s="9">
        <f>IF(AND(A506="",B506="",C506="",D506="",E506="",F506="",G506="",H506="",I506="",J506=""),"",IF(OR(A506="",C506="",COUNTIF(MajlisTetamu,B506)&lt;&gt;1),"Isi ID / majlis / nama",IF(COUNTIFS(TetamuTable[ID kumpulan],A506,TetamuTable[Majlis],B506)&gt;1,"ID berganda untuk majlis",IF(NOT(ISNUMBER(E506)),"Semak kapasiti",IF(OR(E506&lt;1,MOD(E506,1)&lt;&gt;0),"Semak kapasiti",IF(AND(F506&lt;&gt;"Belum menjawab",F506&lt;&gt;"Hadir",F506&lt;&gt;"Tidak hadir"),"Isi jawapan",IF(F506="Hadir",IF(NOT(ISNUMBER(G506)),"Semak jumlah hadir",IF(OR(G506&lt;1,G506&gt;E506,MOD(G506,1)&lt;&gt;0),"Semak jumlah hadir","OK")),IF(AND(G506&lt;&gt;"",G506&lt;&gt;0),"Jumlah perlu kosong / 0","OK")))))))</f>
        <v/>
      </c>
    </row>
    <row r="507" spans="11:12" ht="30" customHeight="1">
      <c r="K507" s="9">
        <f>IF(L507="","",IF(AND(L507="OK",F507="Hadir"),G507,0))</f>
        <v/>
      </c>
      <c r="L507" s="9">
        <f>IF(AND(A507="",B507="",C507="",D507="",E507="",F507="",G507="",H507="",I507="",J507=""),"",IF(OR(A507="",C507="",COUNTIF(MajlisTetamu,B507)&lt;&gt;1),"Isi ID / majlis / nama",IF(COUNTIFS(TetamuTable[ID kumpulan],A507,TetamuTable[Majlis],B507)&gt;1,"ID berganda untuk majlis",IF(NOT(ISNUMBER(E507)),"Semak kapasiti",IF(OR(E507&lt;1,MOD(E507,1)&lt;&gt;0),"Semak kapasiti",IF(AND(F507&lt;&gt;"Belum menjawab",F507&lt;&gt;"Hadir",F507&lt;&gt;"Tidak hadir"),"Isi jawapan",IF(F507="Hadir",IF(NOT(ISNUMBER(G507)),"Semak jumlah hadir",IF(OR(G507&lt;1,G507&gt;E507,MOD(G507,1)&lt;&gt;0),"Semak jumlah hadir","OK")),IF(AND(G507&lt;&gt;"",G507&lt;&gt;0),"Jumlah perlu kosong / 0","OK")))))))</f>
        <v/>
      </c>
    </row>
    <row r="508" spans="11:12" ht="30" customHeight="1">
      <c r="K508" s="9">
        <f>IF(L508="","",IF(AND(L508="OK",F508="Hadir"),G508,0))</f>
        <v/>
      </c>
      <c r="L508" s="9">
        <f>IF(AND(A508="",B508="",C508="",D508="",E508="",F508="",G508="",H508="",I508="",J508=""),"",IF(OR(A508="",C508="",COUNTIF(MajlisTetamu,B508)&lt;&gt;1),"Isi ID / majlis / nama",IF(COUNTIFS(TetamuTable[ID kumpulan],A508,TetamuTable[Majlis],B508)&gt;1,"ID berganda untuk majlis",IF(NOT(ISNUMBER(E508)),"Semak kapasiti",IF(OR(E508&lt;1,MOD(E508,1)&lt;&gt;0),"Semak kapasiti",IF(AND(F508&lt;&gt;"Belum menjawab",F508&lt;&gt;"Hadir",F508&lt;&gt;"Tidak hadir"),"Isi jawapan",IF(F508="Hadir",IF(NOT(ISNUMBER(G508)),"Semak jumlah hadir",IF(OR(G508&lt;1,G508&gt;E508,MOD(G508,1)&lt;&gt;0),"Semak jumlah hadir","OK")),IF(AND(G508&lt;&gt;"",G508&lt;&gt;0),"Jumlah perlu kosong / 0","OK")))))))</f>
        <v/>
      </c>
    </row>
    <row r="509" spans="11:12" ht="30" customHeight="1">
      <c r="K509" s="9">
        <f>IF(L509="","",IF(AND(L509="OK",F509="Hadir"),G509,0))</f>
        <v/>
      </c>
      <c r="L509" s="9">
        <f>IF(AND(A509="",B509="",C509="",D509="",E509="",F509="",G509="",H509="",I509="",J509=""),"",IF(OR(A509="",C509="",COUNTIF(MajlisTetamu,B509)&lt;&gt;1),"Isi ID / majlis / nama",IF(COUNTIFS(TetamuTable[ID kumpulan],A509,TetamuTable[Majlis],B509)&gt;1,"ID berganda untuk majlis",IF(NOT(ISNUMBER(E509)),"Semak kapasiti",IF(OR(E509&lt;1,MOD(E509,1)&lt;&gt;0),"Semak kapasiti",IF(AND(F509&lt;&gt;"Belum menjawab",F509&lt;&gt;"Hadir",F509&lt;&gt;"Tidak hadir"),"Isi jawapan",IF(F509="Hadir",IF(NOT(ISNUMBER(G509)),"Semak jumlah hadir",IF(OR(G509&lt;1,G509&gt;E509,MOD(G509,1)&lt;&gt;0),"Semak jumlah hadir","OK")),IF(AND(G509&lt;&gt;"",G509&lt;&gt;0),"Jumlah perlu kosong / 0","OK")))))))</f>
        <v/>
      </c>
    </row>
    <row r="510" spans="11:12" ht="30" customHeight="1">
      <c r="K510" s="9">
        <f>IF(L510="","",IF(AND(L510="OK",F510="Hadir"),G510,0))</f>
        <v/>
      </c>
      <c r="L510" s="9">
        <f>IF(AND(A510="",B510="",C510="",D510="",E510="",F510="",G510="",H510="",I510="",J510=""),"",IF(OR(A510="",C510="",COUNTIF(MajlisTetamu,B510)&lt;&gt;1),"Isi ID / majlis / nama",IF(COUNTIFS(TetamuTable[ID kumpulan],A510,TetamuTable[Majlis],B510)&gt;1,"ID berganda untuk majlis",IF(NOT(ISNUMBER(E510)),"Semak kapasiti",IF(OR(E510&lt;1,MOD(E510,1)&lt;&gt;0),"Semak kapasiti",IF(AND(F510&lt;&gt;"Belum menjawab",F510&lt;&gt;"Hadir",F510&lt;&gt;"Tidak hadir"),"Isi jawapan",IF(F510="Hadir",IF(NOT(ISNUMBER(G510)),"Semak jumlah hadir",IF(OR(G510&lt;1,G510&gt;E510,MOD(G510,1)&lt;&gt;0),"Semak jumlah hadir","OK")),IF(AND(G510&lt;&gt;"",G510&lt;&gt;0),"Jumlah perlu kosong / 0","OK")))))))</f>
        <v/>
      </c>
    </row>
    <row r="511" spans="11:12" ht="30" customHeight="1">
      <c r="K511" s="9">
        <f>IF(L511="","",IF(AND(L511="OK",F511="Hadir"),G511,0))</f>
        <v/>
      </c>
      <c r="L511" s="9">
        <f>IF(AND(A511="",B511="",C511="",D511="",E511="",F511="",G511="",H511="",I511="",J511=""),"",IF(OR(A511="",C511="",COUNTIF(MajlisTetamu,B511)&lt;&gt;1),"Isi ID / majlis / nama",IF(COUNTIFS(TetamuTable[ID kumpulan],A511,TetamuTable[Majlis],B511)&gt;1,"ID berganda untuk majlis",IF(NOT(ISNUMBER(E511)),"Semak kapasiti",IF(OR(E511&lt;1,MOD(E511,1)&lt;&gt;0),"Semak kapasiti",IF(AND(F511&lt;&gt;"Belum menjawab",F511&lt;&gt;"Hadir",F511&lt;&gt;"Tidak hadir"),"Isi jawapan",IF(F511="Hadir",IF(NOT(ISNUMBER(G511)),"Semak jumlah hadir",IF(OR(G511&lt;1,G511&gt;E511,MOD(G511,1)&lt;&gt;0),"Semak jumlah hadir","OK")),IF(AND(G511&lt;&gt;"",G511&lt;&gt;0),"Jumlah perlu kosong / 0","OK")))))))</f>
        <v/>
      </c>
    </row>
    <row r="512" spans="11:12" ht="30" customHeight="1">
      <c r="K512" s="9">
        <f>IF(L512="","",IF(AND(L512="OK",F512="Hadir"),G512,0))</f>
        <v/>
      </c>
      <c r="L512" s="9">
        <f>IF(AND(A512="",B512="",C512="",D512="",E512="",F512="",G512="",H512="",I512="",J512=""),"",IF(OR(A512="",C512="",COUNTIF(MajlisTetamu,B512)&lt;&gt;1),"Isi ID / majlis / nama",IF(COUNTIFS(TetamuTable[ID kumpulan],A512,TetamuTable[Majlis],B512)&gt;1,"ID berganda untuk majlis",IF(NOT(ISNUMBER(E512)),"Semak kapasiti",IF(OR(E512&lt;1,MOD(E512,1)&lt;&gt;0),"Semak kapasiti",IF(AND(F512&lt;&gt;"Belum menjawab",F512&lt;&gt;"Hadir",F512&lt;&gt;"Tidak hadir"),"Isi jawapan",IF(F512="Hadir",IF(NOT(ISNUMBER(G512)),"Semak jumlah hadir",IF(OR(G512&lt;1,G512&gt;E512,MOD(G512,1)&lt;&gt;0),"Semak jumlah hadir","OK")),IF(AND(G512&lt;&gt;"",G512&lt;&gt;0),"Jumlah perlu kosong / 0","OK")))))))</f>
        <v/>
      </c>
    </row>
    <row r="513" spans="11:12" ht="30" customHeight="1">
      <c r="K513" s="9">
        <f>IF(L513="","",IF(AND(L513="OK",F513="Hadir"),G513,0))</f>
        <v/>
      </c>
      <c r="L513" s="9">
        <f>IF(AND(A513="",B513="",C513="",D513="",E513="",F513="",G513="",H513="",I513="",J513=""),"",IF(OR(A513="",C513="",COUNTIF(MajlisTetamu,B513)&lt;&gt;1),"Isi ID / majlis / nama",IF(COUNTIFS(TetamuTable[ID kumpulan],A513,TetamuTable[Majlis],B513)&gt;1,"ID berganda untuk majlis",IF(NOT(ISNUMBER(E513)),"Semak kapasiti",IF(OR(E513&lt;1,MOD(E513,1)&lt;&gt;0),"Semak kapasiti",IF(AND(F513&lt;&gt;"Belum menjawab",F513&lt;&gt;"Hadir",F513&lt;&gt;"Tidak hadir"),"Isi jawapan",IF(F513="Hadir",IF(NOT(ISNUMBER(G513)),"Semak jumlah hadir",IF(OR(G513&lt;1,G513&gt;E513,MOD(G513,1)&lt;&gt;0),"Semak jumlah hadir","OK")),IF(AND(G513&lt;&gt;"",G513&lt;&gt;0),"Jumlah perlu kosong / 0","OK")))))))</f>
        <v/>
      </c>
    </row>
    <row r="514" spans="11:12" ht="30" customHeight="1">
      <c r="K514" s="9">
        <f>IF(L514="","",IF(AND(L514="OK",F514="Hadir"),G514,0))</f>
        <v/>
      </c>
      <c r="L514" s="9">
        <f>IF(AND(A514="",B514="",C514="",D514="",E514="",F514="",G514="",H514="",I514="",J514=""),"",IF(OR(A514="",C514="",COUNTIF(MajlisTetamu,B514)&lt;&gt;1),"Isi ID / majlis / nama",IF(COUNTIFS(TetamuTable[ID kumpulan],A514,TetamuTable[Majlis],B514)&gt;1,"ID berganda untuk majlis",IF(NOT(ISNUMBER(E514)),"Semak kapasiti",IF(OR(E514&lt;1,MOD(E514,1)&lt;&gt;0),"Semak kapasiti",IF(AND(F514&lt;&gt;"Belum menjawab",F514&lt;&gt;"Hadir",F514&lt;&gt;"Tidak hadir"),"Isi jawapan",IF(F514="Hadir",IF(NOT(ISNUMBER(G514)),"Semak jumlah hadir",IF(OR(G514&lt;1,G514&gt;E514,MOD(G514,1)&lt;&gt;0),"Semak jumlah hadir","OK")),IF(AND(G514&lt;&gt;"",G514&lt;&gt;0),"Jumlah perlu kosong / 0","OK")))))))</f>
        <v/>
      </c>
    </row>
    <row r="515" spans="11:12" ht="30" customHeight="1">
      <c r="K515" s="9">
        <f>IF(L515="","",IF(AND(L515="OK",F515="Hadir"),G515,0))</f>
        <v/>
      </c>
      <c r="L515" s="9">
        <f>IF(AND(A515="",B515="",C515="",D515="",E515="",F515="",G515="",H515="",I515="",J515=""),"",IF(OR(A515="",C515="",COUNTIF(MajlisTetamu,B515)&lt;&gt;1),"Isi ID / majlis / nama",IF(COUNTIFS(TetamuTable[ID kumpulan],A515,TetamuTable[Majlis],B515)&gt;1,"ID berganda untuk majlis",IF(NOT(ISNUMBER(E515)),"Semak kapasiti",IF(OR(E515&lt;1,MOD(E515,1)&lt;&gt;0),"Semak kapasiti",IF(AND(F515&lt;&gt;"Belum menjawab",F515&lt;&gt;"Hadir",F515&lt;&gt;"Tidak hadir"),"Isi jawapan",IF(F515="Hadir",IF(NOT(ISNUMBER(G515)),"Semak jumlah hadir",IF(OR(G515&lt;1,G515&gt;E515,MOD(G515,1)&lt;&gt;0),"Semak jumlah hadir","OK")),IF(AND(G515&lt;&gt;"",G515&lt;&gt;0),"Jumlah perlu kosong / 0","OK")))))))</f>
        <v/>
      </c>
    </row>
    <row r="516" spans="11:12" ht="30" customHeight="1">
      <c r="K516" s="9">
        <f>IF(L516="","",IF(AND(L516="OK",F516="Hadir"),G516,0))</f>
        <v/>
      </c>
      <c r="L516" s="9">
        <f>IF(AND(A516="",B516="",C516="",D516="",E516="",F516="",G516="",H516="",I516="",J516=""),"",IF(OR(A516="",C516="",COUNTIF(MajlisTetamu,B516)&lt;&gt;1),"Isi ID / majlis / nama",IF(COUNTIFS(TetamuTable[ID kumpulan],A516,TetamuTable[Majlis],B516)&gt;1,"ID berganda untuk majlis",IF(NOT(ISNUMBER(E516)),"Semak kapasiti",IF(OR(E516&lt;1,MOD(E516,1)&lt;&gt;0),"Semak kapasiti",IF(AND(F516&lt;&gt;"Belum menjawab",F516&lt;&gt;"Hadir",F516&lt;&gt;"Tidak hadir"),"Isi jawapan",IF(F516="Hadir",IF(NOT(ISNUMBER(G516)),"Semak jumlah hadir",IF(OR(G516&lt;1,G516&gt;E516,MOD(G516,1)&lt;&gt;0),"Semak jumlah hadir","OK")),IF(AND(G516&lt;&gt;"",G516&lt;&gt;0),"Jumlah perlu kosong / 0","OK")))))))</f>
        <v/>
      </c>
    </row>
    <row r="517" spans="11:12" ht="30" customHeight="1">
      <c r="K517" s="9">
        <f>IF(L517="","",IF(AND(L517="OK",F517="Hadir"),G517,0))</f>
        <v/>
      </c>
      <c r="L517" s="9">
        <f>IF(AND(A517="",B517="",C517="",D517="",E517="",F517="",G517="",H517="",I517="",J517=""),"",IF(OR(A517="",C517="",COUNTIF(MajlisTetamu,B517)&lt;&gt;1),"Isi ID / majlis / nama",IF(COUNTIFS(TetamuTable[ID kumpulan],A517,TetamuTable[Majlis],B517)&gt;1,"ID berganda untuk majlis",IF(NOT(ISNUMBER(E517)),"Semak kapasiti",IF(OR(E517&lt;1,MOD(E517,1)&lt;&gt;0),"Semak kapasiti",IF(AND(F517&lt;&gt;"Belum menjawab",F517&lt;&gt;"Hadir",F517&lt;&gt;"Tidak hadir"),"Isi jawapan",IF(F517="Hadir",IF(NOT(ISNUMBER(G517)),"Semak jumlah hadir",IF(OR(G517&lt;1,G517&gt;E517,MOD(G517,1)&lt;&gt;0),"Semak jumlah hadir","OK")),IF(AND(G517&lt;&gt;"",G517&lt;&gt;0),"Jumlah perlu kosong / 0","OK")))))))</f>
        <v/>
      </c>
    </row>
    <row r="518" spans="11:12" ht="30" customHeight="1">
      <c r="K518" s="9">
        <f>IF(L518="","",IF(AND(L518="OK",F518="Hadir"),G518,0))</f>
        <v/>
      </c>
      <c r="L518" s="9">
        <f>IF(AND(A518="",B518="",C518="",D518="",E518="",F518="",G518="",H518="",I518="",J518=""),"",IF(OR(A518="",C518="",COUNTIF(MajlisTetamu,B518)&lt;&gt;1),"Isi ID / majlis / nama",IF(COUNTIFS(TetamuTable[ID kumpulan],A518,TetamuTable[Majlis],B518)&gt;1,"ID berganda untuk majlis",IF(NOT(ISNUMBER(E518)),"Semak kapasiti",IF(OR(E518&lt;1,MOD(E518,1)&lt;&gt;0),"Semak kapasiti",IF(AND(F518&lt;&gt;"Belum menjawab",F518&lt;&gt;"Hadir",F518&lt;&gt;"Tidak hadir"),"Isi jawapan",IF(F518="Hadir",IF(NOT(ISNUMBER(G518)),"Semak jumlah hadir",IF(OR(G518&lt;1,G518&gt;E518,MOD(G518,1)&lt;&gt;0),"Semak jumlah hadir","OK")),IF(AND(G518&lt;&gt;"",G518&lt;&gt;0),"Jumlah perlu kosong / 0","OK")))))))</f>
        <v/>
      </c>
    </row>
    <row r="519" spans="11:12" ht="30" customHeight="1">
      <c r="K519" s="9">
        <f>IF(L519="","",IF(AND(L519="OK",F519="Hadir"),G519,0))</f>
        <v/>
      </c>
      <c r="L519" s="9">
        <f>IF(AND(A519="",B519="",C519="",D519="",E519="",F519="",G519="",H519="",I519="",J519=""),"",IF(OR(A519="",C519="",COUNTIF(MajlisTetamu,B519)&lt;&gt;1),"Isi ID / majlis / nama",IF(COUNTIFS(TetamuTable[ID kumpulan],A519,TetamuTable[Majlis],B519)&gt;1,"ID berganda untuk majlis",IF(NOT(ISNUMBER(E519)),"Semak kapasiti",IF(OR(E519&lt;1,MOD(E519,1)&lt;&gt;0),"Semak kapasiti",IF(AND(F519&lt;&gt;"Belum menjawab",F519&lt;&gt;"Hadir",F519&lt;&gt;"Tidak hadir"),"Isi jawapan",IF(F519="Hadir",IF(NOT(ISNUMBER(G519)),"Semak jumlah hadir",IF(OR(G519&lt;1,G519&gt;E519,MOD(G519,1)&lt;&gt;0),"Semak jumlah hadir","OK")),IF(AND(G519&lt;&gt;"",G519&lt;&gt;0),"Jumlah perlu kosong / 0","OK")))))))</f>
        <v/>
      </c>
    </row>
    <row r="520" spans="11:12" ht="30" customHeight="1">
      <c r="K520" s="9">
        <f>IF(L520="","",IF(AND(L520="OK",F520="Hadir"),G520,0))</f>
        <v/>
      </c>
      <c r="L520" s="9">
        <f>IF(AND(A520="",B520="",C520="",D520="",E520="",F520="",G520="",H520="",I520="",J520=""),"",IF(OR(A520="",C520="",COUNTIF(MajlisTetamu,B520)&lt;&gt;1),"Isi ID / majlis / nama",IF(COUNTIFS(TetamuTable[ID kumpulan],A520,TetamuTable[Majlis],B520)&gt;1,"ID berganda untuk majlis",IF(NOT(ISNUMBER(E520)),"Semak kapasiti",IF(OR(E520&lt;1,MOD(E520,1)&lt;&gt;0),"Semak kapasiti",IF(AND(F520&lt;&gt;"Belum menjawab",F520&lt;&gt;"Hadir",F520&lt;&gt;"Tidak hadir"),"Isi jawapan",IF(F520="Hadir",IF(NOT(ISNUMBER(G520)),"Semak jumlah hadir",IF(OR(G520&lt;1,G520&gt;E520,MOD(G520,1)&lt;&gt;0),"Semak jumlah hadir","OK")),IF(AND(G520&lt;&gt;"",G520&lt;&gt;0),"Jumlah perlu kosong / 0","OK")))))))</f>
        <v/>
      </c>
    </row>
    <row r="521" spans="11:12" ht="30" customHeight="1">
      <c r="K521" s="9">
        <f>IF(L521="","",IF(AND(L521="OK",F521="Hadir"),G521,0))</f>
        <v/>
      </c>
      <c r="L521" s="9">
        <f>IF(AND(A521="",B521="",C521="",D521="",E521="",F521="",G521="",H521="",I521="",J521=""),"",IF(OR(A521="",C521="",COUNTIF(MajlisTetamu,B521)&lt;&gt;1),"Isi ID / majlis / nama",IF(COUNTIFS(TetamuTable[ID kumpulan],A521,TetamuTable[Majlis],B521)&gt;1,"ID berganda untuk majlis",IF(NOT(ISNUMBER(E521)),"Semak kapasiti",IF(OR(E521&lt;1,MOD(E521,1)&lt;&gt;0),"Semak kapasiti",IF(AND(F521&lt;&gt;"Belum menjawab",F521&lt;&gt;"Hadir",F521&lt;&gt;"Tidak hadir"),"Isi jawapan",IF(F521="Hadir",IF(NOT(ISNUMBER(G521)),"Semak jumlah hadir",IF(OR(G521&lt;1,G521&gt;E521,MOD(G521,1)&lt;&gt;0),"Semak jumlah hadir","OK")),IF(AND(G521&lt;&gt;"",G521&lt;&gt;0),"Jumlah perlu kosong / 0","OK")))))))</f>
        <v/>
      </c>
    </row>
    <row r="522" spans="11:12" ht="30" customHeight="1">
      <c r="K522" s="9">
        <f>IF(L522="","",IF(AND(L522="OK",F522="Hadir"),G522,0))</f>
        <v/>
      </c>
      <c r="L522" s="9">
        <f>IF(AND(A522="",B522="",C522="",D522="",E522="",F522="",G522="",H522="",I522="",J522=""),"",IF(OR(A522="",C522="",COUNTIF(MajlisTetamu,B522)&lt;&gt;1),"Isi ID / majlis / nama",IF(COUNTIFS(TetamuTable[ID kumpulan],A522,TetamuTable[Majlis],B522)&gt;1,"ID berganda untuk majlis",IF(NOT(ISNUMBER(E522)),"Semak kapasiti",IF(OR(E522&lt;1,MOD(E522,1)&lt;&gt;0),"Semak kapasiti",IF(AND(F522&lt;&gt;"Belum menjawab",F522&lt;&gt;"Hadir",F522&lt;&gt;"Tidak hadir"),"Isi jawapan",IF(F522="Hadir",IF(NOT(ISNUMBER(G522)),"Semak jumlah hadir",IF(OR(G522&lt;1,G522&gt;E522,MOD(G522,1)&lt;&gt;0),"Semak jumlah hadir","OK")),IF(AND(G522&lt;&gt;"",G522&lt;&gt;0),"Jumlah perlu kosong / 0","OK")))))))</f>
        <v/>
      </c>
    </row>
    <row r="523" spans="11:12" ht="30" customHeight="1">
      <c r="K523" s="9">
        <f>IF(L523="","",IF(AND(L523="OK",F523="Hadir"),G523,0))</f>
        <v/>
      </c>
      <c r="L523" s="9">
        <f>IF(AND(A523="",B523="",C523="",D523="",E523="",F523="",G523="",H523="",I523="",J523=""),"",IF(OR(A523="",C523="",COUNTIF(MajlisTetamu,B523)&lt;&gt;1),"Isi ID / majlis / nama",IF(COUNTIFS(TetamuTable[ID kumpulan],A523,TetamuTable[Majlis],B523)&gt;1,"ID berganda untuk majlis",IF(NOT(ISNUMBER(E523)),"Semak kapasiti",IF(OR(E523&lt;1,MOD(E523,1)&lt;&gt;0),"Semak kapasiti",IF(AND(F523&lt;&gt;"Belum menjawab",F523&lt;&gt;"Hadir",F523&lt;&gt;"Tidak hadir"),"Isi jawapan",IF(F523="Hadir",IF(NOT(ISNUMBER(G523)),"Semak jumlah hadir",IF(OR(G523&lt;1,G523&gt;E523,MOD(G523,1)&lt;&gt;0),"Semak jumlah hadir","OK")),IF(AND(G523&lt;&gt;"",G523&lt;&gt;0),"Jumlah perlu kosong / 0","OK")))))))</f>
        <v/>
      </c>
    </row>
    <row r="524" spans="11:12" ht="30" customHeight="1">
      <c r="K524" s="9">
        <f>IF(L524="","",IF(AND(L524="OK",F524="Hadir"),G524,0))</f>
        <v/>
      </c>
      <c r="L524" s="9">
        <f>IF(AND(A524="",B524="",C524="",D524="",E524="",F524="",G524="",H524="",I524="",J524=""),"",IF(OR(A524="",C524="",COUNTIF(MajlisTetamu,B524)&lt;&gt;1),"Isi ID / majlis / nama",IF(COUNTIFS(TetamuTable[ID kumpulan],A524,TetamuTable[Majlis],B524)&gt;1,"ID berganda untuk majlis",IF(NOT(ISNUMBER(E524)),"Semak kapasiti",IF(OR(E524&lt;1,MOD(E524,1)&lt;&gt;0),"Semak kapasiti",IF(AND(F524&lt;&gt;"Belum menjawab",F524&lt;&gt;"Hadir",F524&lt;&gt;"Tidak hadir"),"Isi jawapan",IF(F524="Hadir",IF(NOT(ISNUMBER(G524)),"Semak jumlah hadir",IF(OR(G524&lt;1,G524&gt;E524,MOD(G524,1)&lt;&gt;0),"Semak jumlah hadir","OK")),IF(AND(G524&lt;&gt;"",G524&lt;&gt;0),"Jumlah perlu kosong / 0","OK")))))))</f>
        <v/>
      </c>
    </row>
    <row r="525" spans="11:12" ht="30" customHeight="1">
      <c r="K525" s="9">
        <f>IF(L525="","",IF(AND(L525="OK",F525="Hadir"),G525,0))</f>
        <v/>
      </c>
      <c r="L525" s="9">
        <f>IF(AND(A525="",B525="",C525="",D525="",E525="",F525="",G525="",H525="",I525="",J525=""),"",IF(OR(A525="",C525="",COUNTIF(MajlisTetamu,B525)&lt;&gt;1),"Isi ID / majlis / nama",IF(COUNTIFS(TetamuTable[ID kumpulan],A525,TetamuTable[Majlis],B525)&gt;1,"ID berganda untuk majlis",IF(NOT(ISNUMBER(E525)),"Semak kapasiti",IF(OR(E525&lt;1,MOD(E525,1)&lt;&gt;0),"Semak kapasiti",IF(AND(F525&lt;&gt;"Belum menjawab",F525&lt;&gt;"Hadir",F525&lt;&gt;"Tidak hadir"),"Isi jawapan",IF(F525="Hadir",IF(NOT(ISNUMBER(G525)),"Semak jumlah hadir",IF(OR(G525&lt;1,G525&gt;E525,MOD(G525,1)&lt;&gt;0),"Semak jumlah hadir","OK")),IF(AND(G525&lt;&gt;"",G525&lt;&gt;0),"Jumlah perlu kosong / 0","OK")))))))</f>
        <v/>
      </c>
    </row>
    <row r="526" spans="11:12" ht="30" customHeight="1">
      <c r="K526" s="9">
        <f>IF(L526="","",IF(AND(L526="OK",F526="Hadir"),G526,0))</f>
        <v/>
      </c>
      <c r="L526" s="9">
        <f>IF(AND(A526="",B526="",C526="",D526="",E526="",F526="",G526="",H526="",I526="",J526=""),"",IF(OR(A526="",C526="",COUNTIF(MajlisTetamu,B526)&lt;&gt;1),"Isi ID / majlis / nama",IF(COUNTIFS(TetamuTable[ID kumpulan],A526,TetamuTable[Majlis],B526)&gt;1,"ID berganda untuk majlis",IF(NOT(ISNUMBER(E526)),"Semak kapasiti",IF(OR(E526&lt;1,MOD(E526,1)&lt;&gt;0),"Semak kapasiti",IF(AND(F526&lt;&gt;"Belum menjawab",F526&lt;&gt;"Hadir",F526&lt;&gt;"Tidak hadir"),"Isi jawapan",IF(F526="Hadir",IF(NOT(ISNUMBER(G526)),"Semak jumlah hadir",IF(OR(G526&lt;1,G526&gt;E526,MOD(G526,1)&lt;&gt;0),"Semak jumlah hadir","OK")),IF(AND(G526&lt;&gt;"",G526&lt;&gt;0),"Jumlah perlu kosong / 0","OK")))))))</f>
        <v/>
      </c>
    </row>
    <row r="527" spans="11:12" ht="30" customHeight="1">
      <c r="K527" s="9">
        <f>IF(L527="","",IF(AND(L527="OK",F527="Hadir"),G527,0))</f>
        <v/>
      </c>
      <c r="L527" s="9">
        <f>IF(AND(A527="",B527="",C527="",D527="",E527="",F527="",G527="",H527="",I527="",J527=""),"",IF(OR(A527="",C527="",COUNTIF(MajlisTetamu,B527)&lt;&gt;1),"Isi ID / majlis / nama",IF(COUNTIFS(TetamuTable[ID kumpulan],A527,TetamuTable[Majlis],B527)&gt;1,"ID berganda untuk majlis",IF(NOT(ISNUMBER(E527)),"Semak kapasiti",IF(OR(E527&lt;1,MOD(E527,1)&lt;&gt;0),"Semak kapasiti",IF(AND(F527&lt;&gt;"Belum menjawab",F527&lt;&gt;"Hadir",F527&lt;&gt;"Tidak hadir"),"Isi jawapan",IF(F527="Hadir",IF(NOT(ISNUMBER(G527)),"Semak jumlah hadir",IF(OR(G527&lt;1,G527&gt;E527,MOD(G527,1)&lt;&gt;0),"Semak jumlah hadir","OK")),IF(AND(G527&lt;&gt;"",G527&lt;&gt;0),"Jumlah perlu kosong / 0","OK")))))))</f>
        <v/>
      </c>
    </row>
    <row r="528" spans="11:12" ht="30" customHeight="1">
      <c r="K528" s="9">
        <f>IF(L528="","",IF(AND(L528="OK",F528="Hadir"),G528,0))</f>
        <v/>
      </c>
      <c r="L528" s="9">
        <f>IF(AND(A528="",B528="",C528="",D528="",E528="",F528="",G528="",H528="",I528="",J528=""),"",IF(OR(A528="",C528="",COUNTIF(MajlisTetamu,B528)&lt;&gt;1),"Isi ID / majlis / nama",IF(COUNTIFS(TetamuTable[ID kumpulan],A528,TetamuTable[Majlis],B528)&gt;1,"ID berganda untuk majlis",IF(NOT(ISNUMBER(E528)),"Semak kapasiti",IF(OR(E528&lt;1,MOD(E528,1)&lt;&gt;0),"Semak kapasiti",IF(AND(F528&lt;&gt;"Belum menjawab",F528&lt;&gt;"Hadir",F528&lt;&gt;"Tidak hadir"),"Isi jawapan",IF(F528="Hadir",IF(NOT(ISNUMBER(G528)),"Semak jumlah hadir",IF(OR(G528&lt;1,G528&gt;E528,MOD(G528,1)&lt;&gt;0),"Semak jumlah hadir","OK")),IF(AND(G528&lt;&gt;"",G528&lt;&gt;0),"Jumlah perlu kosong / 0","OK")))))))</f>
        <v/>
      </c>
    </row>
    <row r="529" spans="11:12" ht="30" customHeight="1">
      <c r="K529" s="9">
        <f>IF(L529="","",IF(AND(L529="OK",F529="Hadir"),G529,0))</f>
        <v/>
      </c>
      <c r="L529" s="9">
        <f>IF(AND(A529="",B529="",C529="",D529="",E529="",F529="",G529="",H529="",I529="",J529=""),"",IF(OR(A529="",C529="",COUNTIF(MajlisTetamu,B529)&lt;&gt;1),"Isi ID / majlis / nama",IF(COUNTIFS(TetamuTable[ID kumpulan],A529,TetamuTable[Majlis],B529)&gt;1,"ID berganda untuk majlis",IF(NOT(ISNUMBER(E529)),"Semak kapasiti",IF(OR(E529&lt;1,MOD(E529,1)&lt;&gt;0),"Semak kapasiti",IF(AND(F529&lt;&gt;"Belum menjawab",F529&lt;&gt;"Hadir",F529&lt;&gt;"Tidak hadir"),"Isi jawapan",IF(F529="Hadir",IF(NOT(ISNUMBER(G529)),"Semak jumlah hadir",IF(OR(G529&lt;1,G529&gt;E529,MOD(G529,1)&lt;&gt;0),"Semak jumlah hadir","OK")),IF(AND(G529&lt;&gt;"",G529&lt;&gt;0),"Jumlah perlu kosong / 0","OK")))))))</f>
        <v/>
      </c>
    </row>
    <row r="530" spans="11:12" ht="30" customHeight="1">
      <c r="K530" s="9">
        <f>IF(L530="","",IF(AND(L530="OK",F530="Hadir"),G530,0))</f>
        <v/>
      </c>
      <c r="L530" s="9">
        <f>IF(AND(A530="",B530="",C530="",D530="",E530="",F530="",G530="",H530="",I530="",J530=""),"",IF(OR(A530="",C530="",COUNTIF(MajlisTetamu,B530)&lt;&gt;1),"Isi ID / majlis / nama",IF(COUNTIFS(TetamuTable[ID kumpulan],A530,TetamuTable[Majlis],B530)&gt;1,"ID berganda untuk majlis",IF(NOT(ISNUMBER(E530)),"Semak kapasiti",IF(OR(E530&lt;1,MOD(E530,1)&lt;&gt;0),"Semak kapasiti",IF(AND(F530&lt;&gt;"Belum menjawab",F530&lt;&gt;"Hadir",F530&lt;&gt;"Tidak hadir"),"Isi jawapan",IF(F530="Hadir",IF(NOT(ISNUMBER(G530)),"Semak jumlah hadir",IF(OR(G530&lt;1,G530&gt;E530,MOD(G530,1)&lt;&gt;0),"Semak jumlah hadir","OK")),IF(AND(G530&lt;&gt;"",G530&lt;&gt;0),"Jumlah perlu kosong / 0","OK")))))))</f>
        <v/>
      </c>
    </row>
    <row r="531" spans="11:12" ht="30" customHeight="1">
      <c r="K531" s="9">
        <f>IF(L531="","",IF(AND(L531="OK",F531="Hadir"),G531,0))</f>
        <v/>
      </c>
      <c r="L531" s="9">
        <f>IF(AND(A531="",B531="",C531="",D531="",E531="",F531="",G531="",H531="",I531="",J531=""),"",IF(OR(A531="",C531="",COUNTIF(MajlisTetamu,B531)&lt;&gt;1),"Isi ID / majlis / nama",IF(COUNTIFS(TetamuTable[ID kumpulan],A531,TetamuTable[Majlis],B531)&gt;1,"ID berganda untuk majlis",IF(NOT(ISNUMBER(E531)),"Semak kapasiti",IF(OR(E531&lt;1,MOD(E531,1)&lt;&gt;0),"Semak kapasiti",IF(AND(F531&lt;&gt;"Belum menjawab",F531&lt;&gt;"Hadir",F531&lt;&gt;"Tidak hadir"),"Isi jawapan",IF(F531="Hadir",IF(NOT(ISNUMBER(G531)),"Semak jumlah hadir",IF(OR(G531&lt;1,G531&gt;E531,MOD(G531,1)&lt;&gt;0),"Semak jumlah hadir","OK")),IF(AND(G531&lt;&gt;"",G531&lt;&gt;0),"Jumlah perlu kosong / 0","OK")))))))</f>
        <v/>
      </c>
    </row>
    <row r="532" spans="11:12" ht="30" customHeight="1">
      <c r="K532" s="9">
        <f>IF(L532="","",IF(AND(L532="OK",F532="Hadir"),G532,0))</f>
        <v/>
      </c>
      <c r="L532" s="9">
        <f>IF(AND(A532="",B532="",C532="",D532="",E532="",F532="",G532="",H532="",I532="",J532=""),"",IF(OR(A532="",C532="",COUNTIF(MajlisTetamu,B532)&lt;&gt;1),"Isi ID / majlis / nama",IF(COUNTIFS(TetamuTable[ID kumpulan],A532,TetamuTable[Majlis],B532)&gt;1,"ID berganda untuk majlis",IF(NOT(ISNUMBER(E532)),"Semak kapasiti",IF(OR(E532&lt;1,MOD(E532,1)&lt;&gt;0),"Semak kapasiti",IF(AND(F532&lt;&gt;"Belum menjawab",F532&lt;&gt;"Hadir",F532&lt;&gt;"Tidak hadir"),"Isi jawapan",IF(F532="Hadir",IF(NOT(ISNUMBER(G532)),"Semak jumlah hadir",IF(OR(G532&lt;1,G532&gt;E532,MOD(G532,1)&lt;&gt;0),"Semak jumlah hadir","OK")),IF(AND(G532&lt;&gt;"",G532&lt;&gt;0),"Jumlah perlu kosong / 0","OK")))))))</f>
        <v/>
      </c>
    </row>
    <row r="533" spans="11:12" ht="30" customHeight="1">
      <c r="K533" s="9">
        <f>IF(L533="","",IF(AND(L533="OK",F533="Hadir"),G533,0))</f>
        <v/>
      </c>
      <c r="L533" s="9">
        <f>IF(AND(A533="",B533="",C533="",D533="",E533="",F533="",G533="",H533="",I533="",J533=""),"",IF(OR(A533="",C533="",COUNTIF(MajlisTetamu,B533)&lt;&gt;1),"Isi ID / majlis / nama",IF(COUNTIFS(TetamuTable[ID kumpulan],A533,TetamuTable[Majlis],B533)&gt;1,"ID berganda untuk majlis",IF(NOT(ISNUMBER(E533)),"Semak kapasiti",IF(OR(E533&lt;1,MOD(E533,1)&lt;&gt;0),"Semak kapasiti",IF(AND(F533&lt;&gt;"Belum menjawab",F533&lt;&gt;"Hadir",F533&lt;&gt;"Tidak hadir"),"Isi jawapan",IF(F533="Hadir",IF(NOT(ISNUMBER(G533)),"Semak jumlah hadir",IF(OR(G533&lt;1,G533&gt;E533,MOD(G533,1)&lt;&gt;0),"Semak jumlah hadir","OK")),IF(AND(G533&lt;&gt;"",G533&lt;&gt;0),"Jumlah perlu kosong / 0","OK")))))))</f>
        <v/>
      </c>
    </row>
    <row r="534" spans="11:12" ht="30" customHeight="1">
      <c r="K534" s="9">
        <f>IF(L534="","",IF(AND(L534="OK",F534="Hadir"),G534,0))</f>
        <v/>
      </c>
      <c r="L534" s="9">
        <f>IF(AND(A534="",B534="",C534="",D534="",E534="",F534="",G534="",H534="",I534="",J534=""),"",IF(OR(A534="",C534="",COUNTIF(MajlisTetamu,B534)&lt;&gt;1),"Isi ID / majlis / nama",IF(COUNTIFS(TetamuTable[ID kumpulan],A534,TetamuTable[Majlis],B534)&gt;1,"ID berganda untuk majlis",IF(NOT(ISNUMBER(E534)),"Semak kapasiti",IF(OR(E534&lt;1,MOD(E534,1)&lt;&gt;0),"Semak kapasiti",IF(AND(F534&lt;&gt;"Belum menjawab",F534&lt;&gt;"Hadir",F534&lt;&gt;"Tidak hadir"),"Isi jawapan",IF(F534="Hadir",IF(NOT(ISNUMBER(G534)),"Semak jumlah hadir",IF(OR(G534&lt;1,G534&gt;E534,MOD(G534,1)&lt;&gt;0),"Semak jumlah hadir","OK")),IF(AND(G534&lt;&gt;"",G534&lt;&gt;0),"Jumlah perlu kosong / 0","OK")))))))</f>
        <v/>
      </c>
    </row>
    <row r="535" spans="11:12" ht="30" customHeight="1">
      <c r="K535" s="9">
        <f>IF(L535="","",IF(AND(L535="OK",F535="Hadir"),G535,0))</f>
        <v/>
      </c>
      <c r="L535" s="9">
        <f>IF(AND(A535="",B535="",C535="",D535="",E535="",F535="",G535="",H535="",I535="",J535=""),"",IF(OR(A535="",C535="",COUNTIF(MajlisTetamu,B535)&lt;&gt;1),"Isi ID / majlis / nama",IF(COUNTIFS(TetamuTable[ID kumpulan],A535,TetamuTable[Majlis],B535)&gt;1,"ID berganda untuk majlis",IF(NOT(ISNUMBER(E535)),"Semak kapasiti",IF(OR(E535&lt;1,MOD(E535,1)&lt;&gt;0),"Semak kapasiti",IF(AND(F535&lt;&gt;"Belum menjawab",F535&lt;&gt;"Hadir",F535&lt;&gt;"Tidak hadir"),"Isi jawapan",IF(F535="Hadir",IF(NOT(ISNUMBER(G535)),"Semak jumlah hadir",IF(OR(G535&lt;1,G535&gt;E535,MOD(G535,1)&lt;&gt;0),"Semak jumlah hadir","OK")),IF(AND(G535&lt;&gt;"",G535&lt;&gt;0),"Jumlah perlu kosong / 0","OK")))))))</f>
        <v/>
      </c>
    </row>
    <row r="536" spans="11:12" ht="30" customHeight="1">
      <c r="K536" s="9">
        <f>IF(L536="","",IF(AND(L536="OK",F536="Hadir"),G536,0))</f>
        <v/>
      </c>
      <c r="L536" s="9">
        <f>IF(AND(A536="",B536="",C536="",D536="",E536="",F536="",G536="",H536="",I536="",J536=""),"",IF(OR(A536="",C536="",COUNTIF(MajlisTetamu,B536)&lt;&gt;1),"Isi ID / majlis / nama",IF(COUNTIFS(TetamuTable[ID kumpulan],A536,TetamuTable[Majlis],B536)&gt;1,"ID berganda untuk majlis",IF(NOT(ISNUMBER(E536)),"Semak kapasiti",IF(OR(E536&lt;1,MOD(E536,1)&lt;&gt;0),"Semak kapasiti",IF(AND(F536&lt;&gt;"Belum menjawab",F536&lt;&gt;"Hadir",F536&lt;&gt;"Tidak hadir"),"Isi jawapan",IF(F536="Hadir",IF(NOT(ISNUMBER(G536)),"Semak jumlah hadir",IF(OR(G536&lt;1,G536&gt;E536,MOD(G536,1)&lt;&gt;0),"Semak jumlah hadir","OK")),IF(AND(G536&lt;&gt;"",G536&lt;&gt;0),"Jumlah perlu kosong / 0","OK")))))))</f>
        <v/>
      </c>
    </row>
    <row r="537" spans="11:12" ht="30" customHeight="1">
      <c r="K537" s="9">
        <f>IF(L537="","",IF(AND(L537="OK",F537="Hadir"),G537,0))</f>
        <v/>
      </c>
      <c r="L537" s="9">
        <f>IF(AND(A537="",B537="",C537="",D537="",E537="",F537="",G537="",H537="",I537="",J537=""),"",IF(OR(A537="",C537="",COUNTIF(MajlisTetamu,B537)&lt;&gt;1),"Isi ID / majlis / nama",IF(COUNTIFS(TetamuTable[ID kumpulan],A537,TetamuTable[Majlis],B537)&gt;1,"ID berganda untuk majlis",IF(NOT(ISNUMBER(E537)),"Semak kapasiti",IF(OR(E537&lt;1,MOD(E537,1)&lt;&gt;0),"Semak kapasiti",IF(AND(F537&lt;&gt;"Belum menjawab",F537&lt;&gt;"Hadir",F537&lt;&gt;"Tidak hadir"),"Isi jawapan",IF(F537="Hadir",IF(NOT(ISNUMBER(G537)),"Semak jumlah hadir",IF(OR(G537&lt;1,G537&gt;E537,MOD(G537,1)&lt;&gt;0),"Semak jumlah hadir","OK")),IF(AND(G537&lt;&gt;"",G537&lt;&gt;0),"Jumlah perlu kosong / 0","OK")))))))</f>
        <v/>
      </c>
    </row>
    <row r="538" spans="11:12" ht="30" customHeight="1">
      <c r="K538" s="9">
        <f>IF(L538="","",IF(AND(L538="OK",F538="Hadir"),G538,0))</f>
        <v/>
      </c>
      <c r="L538" s="9">
        <f>IF(AND(A538="",B538="",C538="",D538="",E538="",F538="",G538="",H538="",I538="",J538=""),"",IF(OR(A538="",C538="",COUNTIF(MajlisTetamu,B538)&lt;&gt;1),"Isi ID / majlis / nama",IF(COUNTIFS(TetamuTable[ID kumpulan],A538,TetamuTable[Majlis],B538)&gt;1,"ID berganda untuk majlis",IF(NOT(ISNUMBER(E538)),"Semak kapasiti",IF(OR(E538&lt;1,MOD(E538,1)&lt;&gt;0),"Semak kapasiti",IF(AND(F538&lt;&gt;"Belum menjawab",F538&lt;&gt;"Hadir",F538&lt;&gt;"Tidak hadir"),"Isi jawapan",IF(F538="Hadir",IF(NOT(ISNUMBER(G538)),"Semak jumlah hadir",IF(OR(G538&lt;1,G538&gt;E538,MOD(G538,1)&lt;&gt;0),"Semak jumlah hadir","OK")),IF(AND(G538&lt;&gt;"",G538&lt;&gt;0),"Jumlah perlu kosong / 0","OK")))))))</f>
        <v/>
      </c>
    </row>
    <row r="539" spans="11:12" ht="30" customHeight="1">
      <c r="K539" s="9">
        <f>IF(L539="","",IF(AND(L539="OK",F539="Hadir"),G539,0))</f>
        <v/>
      </c>
      <c r="L539" s="9">
        <f>IF(AND(A539="",B539="",C539="",D539="",E539="",F539="",G539="",H539="",I539="",J539=""),"",IF(OR(A539="",C539="",COUNTIF(MajlisTetamu,B539)&lt;&gt;1),"Isi ID / majlis / nama",IF(COUNTIFS(TetamuTable[ID kumpulan],A539,TetamuTable[Majlis],B539)&gt;1,"ID berganda untuk majlis",IF(NOT(ISNUMBER(E539)),"Semak kapasiti",IF(OR(E539&lt;1,MOD(E539,1)&lt;&gt;0),"Semak kapasiti",IF(AND(F539&lt;&gt;"Belum menjawab",F539&lt;&gt;"Hadir",F539&lt;&gt;"Tidak hadir"),"Isi jawapan",IF(F539="Hadir",IF(NOT(ISNUMBER(G539)),"Semak jumlah hadir",IF(OR(G539&lt;1,G539&gt;E539,MOD(G539,1)&lt;&gt;0),"Semak jumlah hadir","OK")),IF(AND(G539&lt;&gt;"",G539&lt;&gt;0),"Jumlah perlu kosong / 0","OK")))))))</f>
        <v/>
      </c>
    </row>
    <row r="540" spans="11:12" ht="30" customHeight="1">
      <c r="K540" s="9">
        <f>IF(L540="","",IF(AND(L540="OK",F540="Hadir"),G540,0))</f>
        <v/>
      </c>
      <c r="L540" s="9">
        <f>IF(AND(A540="",B540="",C540="",D540="",E540="",F540="",G540="",H540="",I540="",J540=""),"",IF(OR(A540="",C540="",COUNTIF(MajlisTetamu,B540)&lt;&gt;1),"Isi ID / majlis / nama",IF(COUNTIFS(TetamuTable[ID kumpulan],A540,TetamuTable[Majlis],B540)&gt;1,"ID berganda untuk majlis",IF(NOT(ISNUMBER(E540)),"Semak kapasiti",IF(OR(E540&lt;1,MOD(E540,1)&lt;&gt;0),"Semak kapasiti",IF(AND(F540&lt;&gt;"Belum menjawab",F540&lt;&gt;"Hadir",F540&lt;&gt;"Tidak hadir"),"Isi jawapan",IF(F540="Hadir",IF(NOT(ISNUMBER(G540)),"Semak jumlah hadir",IF(OR(G540&lt;1,G540&gt;E540,MOD(G540,1)&lt;&gt;0),"Semak jumlah hadir","OK")),IF(AND(G540&lt;&gt;"",G540&lt;&gt;0),"Jumlah perlu kosong / 0","OK")))))))</f>
        <v/>
      </c>
    </row>
    <row r="541" spans="11:12" ht="30" customHeight="1">
      <c r="K541" s="9">
        <f>IF(L541="","",IF(AND(L541="OK",F541="Hadir"),G541,0))</f>
        <v/>
      </c>
      <c r="L541" s="9">
        <f>IF(AND(A541="",B541="",C541="",D541="",E541="",F541="",G541="",H541="",I541="",J541=""),"",IF(OR(A541="",C541="",COUNTIF(MajlisTetamu,B541)&lt;&gt;1),"Isi ID / majlis / nama",IF(COUNTIFS(TetamuTable[ID kumpulan],A541,TetamuTable[Majlis],B541)&gt;1,"ID berganda untuk majlis",IF(NOT(ISNUMBER(E541)),"Semak kapasiti",IF(OR(E541&lt;1,MOD(E541,1)&lt;&gt;0),"Semak kapasiti",IF(AND(F541&lt;&gt;"Belum menjawab",F541&lt;&gt;"Hadir",F541&lt;&gt;"Tidak hadir"),"Isi jawapan",IF(F541="Hadir",IF(NOT(ISNUMBER(G541)),"Semak jumlah hadir",IF(OR(G541&lt;1,G541&gt;E541,MOD(G541,1)&lt;&gt;0),"Semak jumlah hadir","OK")),IF(AND(G541&lt;&gt;"",G541&lt;&gt;0),"Jumlah perlu kosong / 0","OK")))))))</f>
        <v/>
      </c>
    </row>
    <row r="542" spans="11:12" ht="30" customHeight="1">
      <c r="K542" s="9">
        <f>IF(L542="","",IF(AND(L542="OK",F542="Hadir"),G542,0))</f>
        <v/>
      </c>
      <c r="L542" s="9">
        <f>IF(AND(A542="",B542="",C542="",D542="",E542="",F542="",G542="",H542="",I542="",J542=""),"",IF(OR(A542="",C542="",COUNTIF(MajlisTetamu,B542)&lt;&gt;1),"Isi ID / majlis / nama",IF(COUNTIFS(TetamuTable[ID kumpulan],A542,TetamuTable[Majlis],B542)&gt;1,"ID berganda untuk majlis",IF(NOT(ISNUMBER(E542)),"Semak kapasiti",IF(OR(E542&lt;1,MOD(E542,1)&lt;&gt;0),"Semak kapasiti",IF(AND(F542&lt;&gt;"Belum menjawab",F542&lt;&gt;"Hadir",F542&lt;&gt;"Tidak hadir"),"Isi jawapan",IF(F542="Hadir",IF(NOT(ISNUMBER(G542)),"Semak jumlah hadir",IF(OR(G542&lt;1,G542&gt;E542,MOD(G542,1)&lt;&gt;0),"Semak jumlah hadir","OK")),IF(AND(G542&lt;&gt;"",G542&lt;&gt;0),"Jumlah perlu kosong / 0","OK")))))))</f>
        <v/>
      </c>
    </row>
    <row r="543" spans="11:12" ht="30" customHeight="1">
      <c r="K543" s="9">
        <f>IF(L543="","",IF(AND(L543="OK",F543="Hadir"),G543,0))</f>
        <v/>
      </c>
      <c r="L543" s="9">
        <f>IF(AND(A543="",B543="",C543="",D543="",E543="",F543="",G543="",H543="",I543="",J543=""),"",IF(OR(A543="",C543="",COUNTIF(MajlisTetamu,B543)&lt;&gt;1),"Isi ID / majlis / nama",IF(COUNTIFS(TetamuTable[ID kumpulan],A543,TetamuTable[Majlis],B543)&gt;1,"ID berganda untuk majlis",IF(NOT(ISNUMBER(E543)),"Semak kapasiti",IF(OR(E543&lt;1,MOD(E543,1)&lt;&gt;0),"Semak kapasiti",IF(AND(F543&lt;&gt;"Belum menjawab",F543&lt;&gt;"Hadir",F543&lt;&gt;"Tidak hadir"),"Isi jawapan",IF(F543="Hadir",IF(NOT(ISNUMBER(G543)),"Semak jumlah hadir",IF(OR(G543&lt;1,G543&gt;E543,MOD(G543,1)&lt;&gt;0),"Semak jumlah hadir","OK")),IF(AND(G543&lt;&gt;"",G543&lt;&gt;0),"Jumlah perlu kosong / 0","OK")))))))</f>
        <v/>
      </c>
    </row>
    <row r="544" spans="11:12" ht="30" customHeight="1">
      <c r="K544" s="9">
        <f>IF(L544="","",IF(AND(L544="OK",F544="Hadir"),G544,0))</f>
        <v/>
      </c>
      <c r="L544" s="9">
        <f>IF(AND(A544="",B544="",C544="",D544="",E544="",F544="",G544="",H544="",I544="",J544=""),"",IF(OR(A544="",C544="",COUNTIF(MajlisTetamu,B544)&lt;&gt;1),"Isi ID / majlis / nama",IF(COUNTIFS(TetamuTable[ID kumpulan],A544,TetamuTable[Majlis],B544)&gt;1,"ID berganda untuk majlis",IF(NOT(ISNUMBER(E544)),"Semak kapasiti",IF(OR(E544&lt;1,MOD(E544,1)&lt;&gt;0),"Semak kapasiti",IF(AND(F544&lt;&gt;"Belum menjawab",F544&lt;&gt;"Hadir",F544&lt;&gt;"Tidak hadir"),"Isi jawapan",IF(F544="Hadir",IF(NOT(ISNUMBER(G544)),"Semak jumlah hadir",IF(OR(G544&lt;1,G544&gt;E544,MOD(G544,1)&lt;&gt;0),"Semak jumlah hadir","OK")),IF(AND(G544&lt;&gt;"",G544&lt;&gt;0),"Jumlah perlu kosong / 0","OK")))))))</f>
        <v/>
      </c>
    </row>
    <row r="545" spans="11:12" ht="30" customHeight="1">
      <c r="K545" s="9">
        <f>IF(L545="","",IF(AND(L545="OK",F545="Hadir"),G545,0))</f>
        <v/>
      </c>
      <c r="L545" s="9">
        <f>IF(AND(A545="",B545="",C545="",D545="",E545="",F545="",G545="",H545="",I545="",J545=""),"",IF(OR(A545="",C545="",COUNTIF(MajlisTetamu,B545)&lt;&gt;1),"Isi ID / majlis / nama",IF(COUNTIFS(TetamuTable[ID kumpulan],A545,TetamuTable[Majlis],B545)&gt;1,"ID berganda untuk majlis",IF(NOT(ISNUMBER(E545)),"Semak kapasiti",IF(OR(E545&lt;1,MOD(E545,1)&lt;&gt;0),"Semak kapasiti",IF(AND(F545&lt;&gt;"Belum menjawab",F545&lt;&gt;"Hadir",F545&lt;&gt;"Tidak hadir"),"Isi jawapan",IF(F545="Hadir",IF(NOT(ISNUMBER(G545)),"Semak jumlah hadir",IF(OR(G545&lt;1,G545&gt;E545,MOD(G545,1)&lt;&gt;0),"Semak jumlah hadir","OK")),IF(AND(G545&lt;&gt;"",G545&lt;&gt;0),"Jumlah perlu kosong / 0","OK")))))))</f>
        <v/>
      </c>
    </row>
    <row r="546" spans="11:12" ht="30" customHeight="1">
      <c r="K546" s="9">
        <f>IF(L546="","",IF(AND(L546="OK",F546="Hadir"),G546,0))</f>
        <v/>
      </c>
      <c r="L546" s="9">
        <f>IF(AND(A546="",B546="",C546="",D546="",E546="",F546="",G546="",H546="",I546="",J546=""),"",IF(OR(A546="",C546="",COUNTIF(MajlisTetamu,B546)&lt;&gt;1),"Isi ID / majlis / nama",IF(COUNTIFS(TetamuTable[ID kumpulan],A546,TetamuTable[Majlis],B546)&gt;1,"ID berganda untuk majlis",IF(NOT(ISNUMBER(E546)),"Semak kapasiti",IF(OR(E546&lt;1,MOD(E546,1)&lt;&gt;0),"Semak kapasiti",IF(AND(F546&lt;&gt;"Belum menjawab",F546&lt;&gt;"Hadir",F546&lt;&gt;"Tidak hadir"),"Isi jawapan",IF(F546="Hadir",IF(NOT(ISNUMBER(G546)),"Semak jumlah hadir",IF(OR(G546&lt;1,G546&gt;E546,MOD(G546,1)&lt;&gt;0),"Semak jumlah hadir","OK")),IF(AND(G546&lt;&gt;"",G546&lt;&gt;0),"Jumlah perlu kosong / 0","OK")))))))</f>
        <v/>
      </c>
    </row>
    <row r="547" spans="11:12" ht="30" customHeight="1">
      <c r="K547" s="9">
        <f>IF(L547="","",IF(AND(L547="OK",F547="Hadir"),G547,0))</f>
        <v/>
      </c>
      <c r="L547" s="9">
        <f>IF(AND(A547="",B547="",C547="",D547="",E547="",F547="",G547="",H547="",I547="",J547=""),"",IF(OR(A547="",C547="",COUNTIF(MajlisTetamu,B547)&lt;&gt;1),"Isi ID / majlis / nama",IF(COUNTIFS(TetamuTable[ID kumpulan],A547,TetamuTable[Majlis],B547)&gt;1,"ID berganda untuk majlis",IF(NOT(ISNUMBER(E547)),"Semak kapasiti",IF(OR(E547&lt;1,MOD(E547,1)&lt;&gt;0),"Semak kapasiti",IF(AND(F547&lt;&gt;"Belum menjawab",F547&lt;&gt;"Hadir",F547&lt;&gt;"Tidak hadir"),"Isi jawapan",IF(F547="Hadir",IF(NOT(ISNUMBER(G547)),"Semak jumlah hadir",IF(OR(G547&lt;1,G547&gt;E547,MOD(G547,1)&lt;&gt;0),"Semak jumlah hadir","OK")),IF(AND(G547&lt;&gt;"",G547&lt;&gt;0),"Jumlah perlu kosong / 0","OK")))))))</f>
        <v/>
      </c>
    </row>
    <row r="548" spans="11:12" ht="30" customHeight="1">
      <c r="K548" s="9">
        <f>IF(L548="","",IF(AND(L548="OK",F548="Hadir"),G548,0))</f>
        <v/>
      </c>
      <c r="L548" s="9">
        <f>IF(AND(A548="",B548="",C548="",D548="",E548="",F548="",G548="",H548="",I548="",J548=""),"",IF(OR(A548="",C548="",COUNTIF(MajlisTetamu,B548)&lt;&gt;1),"Isi ID / majlis / nama",IF(COUNTIFS(TetamuTable[ID kumpulan],A548,TetamuTable[Majlis],B548)&gt;1,"ID berganda untuk majlis",IF(NOT(ISNUMBER(E548)),"Semak kapasiti",IF(OR(E548&lt;1,MOD(E548,1)&lt;&gt;0),"Semak kapasiti",IF(AND(F548&lt;&gt;"Belum menjawab",F548&lt;&gt;"Hadir",F548&lt;&gt;"Tidak hadir"),"Isi jawapan",IF(F548="Hadir",IF(NOT(ISNUMBER(G548)),"Semak jumlah hadir",IF(OR(G548&lt;1,G548&gt;E548,MOD(G548,1)&lt;&gt;0),"Semak jumlah hadir","OK")),IF(AND(G548&lt;&gt;"",G548&lt;&gt;0),"Jumlah perlu kosong / 0","OK")))))))</f>
        <v/>
      </c>
    </row>
    <row r="549" spans="11:12" ht="30" customHeight="1">
      <c r="K549" s="9">
        <f>IF(L549="","",IF(AND(L549="OK",F549="Hadir"),G549,0))</f>
        <v/>
      </c>
      <c r="L549" s="9">
        <f>IF(AND(A549="",B549="",C549="",D549="",E549="",F549="",G549="",H549="",I549="",J549=""),"",IF(OR(A549="",C549="",COUNTIF(MajlisTetamu,B549)&lt;&gt;1),"Isi ID / majlis / nama",IF(COUNTIFS(TetamuTable[ID kumpulan],A549,TetamuTable[Majlis],B549)&gt;1,"ID berganda untuk majlis",IF(NOT(ISNUMBER(E549)),"Semak kapasiti",IF(OR(E549&lt;1,MOD(E549,1)&lt;&gt;0),"Semak kapasiti",IF(AND(F549&lt;&gt;"Belum menjawab",F549&lt;&gt;"Hadir",F549&lt;&gt;"Tidak hadir"),"Isi jawapan",IF(F549="Hadir",IF(NOT(ISNUMBER(G549)),"Semak jumlah hadir",IF(OR(G549&lt;1,G549&gt;E549,MOD(G549,1)&lt;&gt;0),"Semak jumlah hadir","OK")),IF(AND(G549&lt;&gt;"",G549&lt;&gt;0),"Jumlah perlu kosong / 0","OK")))))))</f>
        <v/>
      </c>
    </row>
    <row r="550" spans="11:12" ht="30" customHeight="1">
      <c r="K550" s="9">
        <f>IF(L550="","",IF(AND(L550="OK",F550="Hadir"),G550,0))</f>
        <v/>
      </c>
      <c r="L550" s="9">
        <f>IF(AND(A550="",B550="",C550="",D550="",E550="",F550="",G550="",H550="",I550="",J550=""),"",IF(OR(A550="",C550="",COUNTIF(MajlisTetamu,B550)&lt;&gt;1),"Isi ID / majlis / nama",IF(COUNTIFS(TetamuTable[ID kumpulan],A550,TetamuTable[Majlis],B550)&gt;1,"ID berganda untuk majlis",IF(NOT(ISNUMBER(E550)),"Semak kapasiti",IF(OR(E550&lt;1,MOD(E550,1)&lt;&gt;0),"Semak kapasiti",IF(AND(F550&lt;&gt;"Belum menjawab",F550&lt;&gt;"Hadir",F550&lt;&gt;"Tidak hadir"),"Isi jawapan",IF(F550="Hadir",IF(NOT(ISNUMBER(G550)),"Semak jumlah hadir",IF(OR(G550&lt;1,G550&gt;E550,MOD(G550,1)&lt;&gt;0),"Semak jumlah hadir","OK")),IF(AND(G550&lt;&gt;"",G550&lt;&gt;0),"Jumlah perlu kosong / 0","OK")))))))</f>
        <v/>
      </c>
    </row>
    <row r="551" spans="11:12" ht="30" customHeight="1">
      <c r="K551" s="9">
        <f>IF(L551="","",IF(AND(L551="OK",F551="Hadir"),G551,0))</f>
        <v/>
      </c>
      <c r="L551" s="9">
        <f>IF(AND(A551="",B551="",C551="",D551="",E551="",F551="",G551="",H551="",I551="",J551=""),"",IF(OR(A551="",C551="",COUNTIF(MajlisTetamu,B551)&lt;&gt;1),"Isi ID / majlis / nama",IF(COUNTIFS(TetamuTable[ID kumpulan],A551,TetamuTable[Majlis],B551)&gt;1,"ID berganda untuk majlis",IF(NOT(ISNUMBER(E551)),"Semak kapasiti",IF(OR(E551&lt;1,MOD(E551,1)&lt;&gt;0),"Semak kapasiti",IF(AND(F551&lt;&gt;"Belum menjawab",F551&lt;&gt;"Hadir",F551&lt;&gt;"Tidak hadir"),"Isi jawapan",IF(F551="Hadir",IF(NOT(ISNUMBER(G551)),"Semak jumlah hadir",IF(OR(G551&lt;1,G551&gt;E551,MOD(G551,1)&lt;&gt;0),"Semak jumlah hadir","OK")),IF(AND(G551&lt;&gt;"",G551&lt;&gt;0),"Jumlah perlu kosong / 0","OK")))))))</f>
        <v/>
      </c>
    </row>
    <row r="552" spans="11:12" ht="30" customHeight="1">
      <c r="K552" s="9">
        <f>IF(L552="","",IF(AND(L552="OK",F552="Hadir"),G552,0))</f>
        <v/>
      </c>
      <c r="L552" s="9">
        <f>IF(AND(A552="",B552="",C552="",D552="",E552="",F552="",G552="",H552="",I552="",J552=""),"",IF(OR(A552="",C552="",COUNTIF(MajlisTetamu,B552)&lt;&gt;1),"Isi ID / majlis / nama",IF(COUNTIFS(TetamuTable[ID kumpulan],A552,TetamuTable[Majlis],B552)&gt;1,"ID berganda untuk majlis",IF(NOT(ISNUMBER(E552)),"Semak kapasiti",IF(OR(E552&lt;1,MOD(E552,1)&lt;&gt;0),"Semak kapasiti",IF(AND(F552&lt;&gt;"Belum menjawab",F552&lt;&gt;"Hadir",F552&lt;&gt;"Tidak hadir"),"Isi jawapan",IF(F552="Hadir",IF(NOT(ISNUMBER(G552)),"Semak jumlah hadir",IF(OR(G552&lt;1,G552&gt;E552,MOD(G552,1)&lt;&gt;0),"Semak jumlah hadir","OK")),IF(AND(G552&lt;&gt;"",G552&lt;&gt;0),"Jumlah perlu kosong / 0","OK")))))))</f>
        <v/>
      </c>
    </row>
    <row r="553" spans="11:12" ht="30" customHeight="1">
      <c r="K553" s="9">
        <f>IF(L553="","",IF(AND(L553="OK",F553="Hadir"),G553,0))</f>
        <v/>
      </c>
      <c r="L553" s="9">
        <f>IF(AND(A553="",B553="",C553="",D553="",E553="",F553="",G553="",H553="",I553="",J553=""),"",IF(OR(A553="",C553="",COUNTIF(MajlisTetamu,B553)&lt;&gt;1),"Isi ID / majlis / nama",IF(COUNTIFS(TetamuTable[ID kumpulan],A553,TetamuTable[Majlis],B553)&gt;1,"ID berganda untuk majlis",IF(NOT(ISNUMBER(E553)),"Semak kapasiti",IF(OR(E553&lt;1,MOD(E553,1)&lt;&gt;0),"Semak kapasiti",IF(AND(F553&lt;&gt;"Belum menjawab",F553&lt;&gt;"Hadir",F553&lt;&gt;"Tidak hadir"),"Isi jawapan",IF(F553="Hadir",IF(NOT(ISNUMBER(G553)),"Semak jumlah hadir",IF(OR(G553&lt;1,G553&gt;E553,MOD(G553,1)&lt;&gt;0),"Semak jumlah hadir","OK")),IF(AND(G553&lt;&gt;"",G553&lt;&gt;0),"Jumlah perlu kosong / 0","OK")))))))</f>
        <v/>
      </c>
    </row>
    <row r="554" spans="11:12" ht="30" customHeight="1">
      <c r="K554" s="9">
        <f>IF(L554="","",IF(AND(L554="OK",F554="Hadir"),G554,0))</f>
        <v/>
      </c>
      <c r="L554" s="9">
        <f>IF(AND(A554="",B554="",C554="",D554="",E554="",F554="",G554="",H554="",I554="",J554=""),"",IF(OR(A554="",C554="",COUNTIF(MajlisTetamu,B554)&lt;&gt;1),"Isi ID / majlis / nama",IF(COUNTIFS(TetamuTable[ID kumpulan],A554,TetamuTable[Majlis],B554)&gt;1,"ID berganda untuk majlis",IF(NOT(ISNUMBER(E554)),"Semak kapasiti",IF(OR(E554&lt;1,MOD(E554,1)&lt;&gt;0),"Semak kapasiti",IF(AND(F554&lt;&gt;"Belum menjawab",F554&lt;&gt;"Hadir",F554&lt;&gt;"Tidak hadir"),"Isi jawapan",IF(F554="Hadir",IF(NOT(ISNUMBER(G554)),"Semak jumlah hadir",IF(OR(G554&lt;1,G554&gt;E554,MOD(G554,1)&lt;&gt;0),"Semak jumlah hadir","OK")),IF(AND(G554&lt;&gt;"",G554&lt;&gt;0),"Jumlah perlu kosong / 0","OK")))))))</f>
        <v/>
      </c>
    </row>
    <row r="555" spans="11:12" ht="30" customHeight="1">
      <c r="K555" s="9">
        <f>IF(L555="","",IF(AND(L555="OK",F555="Hadir"),G555,0))</f>
        <v/>
      </c>
      <c r="L555" s="9">
        <f>IF(AND(A555="",B555="",C555="",D555="",E555="",F555="",G555="",H555="",I555="",J555=""),"",IF(OR(A555="",C555="",COUNTIF(MajlisTetamu,B555)&lt;&gt;1),"Isi ID / majlis / nama",IF(COUNTIFS(TetamuTable[ID kumpulan],A555,TetamuTable[Majlis],B555)&gt;1,"ID berganda untuk majlis",IF(NOT(ISNUMBER(E555)),"Semak kapasiti",IF(OR(E555&lt;1,MOD(E555,1)&lt;&gt;0),"Semak kapasiti",IF(AND(F555&lt;&gt;"Belum menjawab",F555&lt;&gt;"Hadir",F555&lt;&gt;"Tidak hadir"),"Isi jawapan",IF(F555="Hadir",IF(NOT(ISNUMBER(G555)),"Semak jumlah hadir",IF(OR(G555&lt;1,G555&gt;E555,MOD(G555,1)&lt;&gt;0),"Semak jumlah hadir","OK")),IF(AND(G555&lt;&gt;"",G555&lt;&gt;0),"Jumlah perlu kosong / 0","OK")))))))</f>
        <v/>
      </c>
    </row>
    <row r="556" spans="11:12" ht="30" customHeight="1">
      <c r="K556" s="9">
        <f>IF(L556="","",IF(AND(L556="OK",F556="Hadir"),G556,0))</f>
        <v/>
      </c>
      <c r="L556" s="9">
        <f>IF(AND(A556="",B556="",C556="",D556="",E556="",F556="",G556="",H556="",I556="",J556=""),"",IF(OR(A556="",C556="",COUNTIF(MajlisTetamu,B556)&lt;&gt;1),"Isi ID / majlis / nama",IF(COUNTIFS(TetamuTable[ID kumpulan],A556,TetamuTable[Majlis],B556)&gt;1,"ID berganda untuk majlis",IF(NOT(ISNUMBER(E556)),"Semak kapasiti",IF(OR(E556&lt;1,MOD(E556,1)&lt;&gt;0),"Semak kapasiti",IF(AND(F556&lt;&gt;"Belum menjawab",F556&lt;&gt;"Hadir",F556&lt;&gt;"Tidak hadir"),"Isi jawapan",IF(F556="Hadir",IF(NOT(ISNUMBER(G556)),"Semak jumlah hadir",IF(OR(G556&lt;1,G556&gt;E556,MOD(G556,1)&lt;&gt;0),"Semak jumlah hadir","OK")),IF(AND(G556&lt;&gt;"",G556&lt;&gt;0),"Jumlah perlu kosong / 0","OK")))))))</f>
        <v/>
      </c>
    </row>
    <row r="557" spans="11:12" ht="30" customHeight="1">
      <c r="K557" s="9">
        <f>IF(L557="","",IF(AND(L557="OK",F557="Hadir"),G557,0))</f>
        <v/>
      </c>
      <c r="L557" s="9">
        <f>IF(AND(A557="",B557="",C557="",D557="",E557="",F557="",G557="",H557="",I557="",J557=""),"",IF(OR(A557="",C557="",COUNTIF(MajlisTetamu,B557)&lt;&gt;1),"Isi ID / majlis / nama",IF(COUNTIFS(TetamuTable[ID kumpulan],A557,TetamuTable[Majlis],B557)&gt;1,"ID berganda untuk majlis",IF(NOT(ISNUMBER(E557)),"Semak kapasiti",IF(OR(E557&lt;1,MOD(E557,1)&lt;&gt;0),"Semak kapasiti",IF(AND(F557&lt;&gt;"Belum menjawab",F557&lt;&gt;"Hadir",F557&lt;&gt;"Tidak hadir"),"Isi jawapan",IF(F557="Hadir",IF(NOT(ISNUMBER(G557)),"Semak jumlah hadir",IF(OR(G557&lt;1,G557&gt;E557,MOD(G557,1)&lt;&gt;0),"Semak jumlah hadir","OK")),IF(AND(G557&lt;&gt;"",G557&lt;&gt;0),"Jumlah perlu kosong / 0","OK")))))))</f>
        <v/>
      </c>
    </row>
    <row r="558" spans="11:12" ht="30" customHeight="1">
      <c r="K558" s="9">
        <f>IF(L558="","",IF(AND(L558="OK",F558="Hadir"),G558,0))</f>
        <v/>
      </c>
      <c r="L558" s="9">
        <f>IF(AND(A558="",B558="",C558="",D558="",E558="",F558="",G558="",H558="",I558="",J558=""),"",IF(OR(A558="",C558="",COUNTIF(MajlisTetamu,B558)&lt;&gt;1),"Isi ID / majlis / nama",IF(COUNTIFS(TetamuTable[ID kumpulan],A558,TetamuTable[Majlis],B558)&gt;1,"ID berganda untuk majlis",IF(NOT(ISNUMBER(E558)),"Semak kapasiti",IF(OR(E558&lt;1,MOD(E558,1)&lt;&gt;0),"Semak kapasiti",IF(AND(F558&lt;&gt;"Belum menjawab",F558&lt;&gt;"Hadir",F558&lt;&gt;"Tidak hadir"),"Isi jawapan",IF(F558="Hadir",IF(NOT(ISNUMBER(G558)),"Semak jumlah hadir",IF(OR(G558&lt;1,G558&gt;E558,MOD(G558,1)&lt;&gt;0),"Semak jumlah hadir","OK")),IF(AND(G558&lt;&gt;"",G558&lt;&gt;0),"Jumlah perlu kosong / 0","OK")))))))</f>
        <v/>
      </c>
    </row>
    <row r="559" spans="11:12" ht="30" customHeight="1">
      <c r="K559" s="9">
        <f>IF(L559="","",IF(AND(L559="OK",F559="Hadir"),G559,0))</f>
        <v/>
      </c>
      <c r="L559" s="9">
        <f>IF(AND(A559="",B559="",C559="",D559="",E559="",F559="",G559="",H559="",I559="",J559=""),"",IF(OR(A559="",C559="",COUNTIF(MajlisTetamu,B559)&lt;&gt;1),"Isi ID / majlis / nama",IF(COUNTIFS(TetamuTable[ID kumpulan],A559,TetamuTable[Majlis],B559)&gt;1,"ID berganda untuk majlis",IF(NOT(ISNUMBER(E559)),"Semak kapasiti",IF(OR(E559&lt;1,MOD(E559,1)&lt;&gt;0),"Semak kapasiti",IF(AND(F559&lt;&gt;"Belum menjawab",F559&lt;&gt;"Hadir",F559&lt;&gt;"Tidak hadir"),"Isi jawapan",IF(F559="Hadir",IF(NOT(ISNUMBER(G559)),"Semak jumlah hadir",IF(OR(G559&lt;1,G559&gt;E559,MOD(G559,1)&lt;&gt;0),"Semak jumlah hadir","OK")),IF(AND(G559&lt;&gt;"",G559&lt;&gt;0),"Jumlah perlu kosong / 0","OK")))))))</f>
        <v/>
      </c>
    </row>
    <row r="560" spans="11:12" ht="30" customHeight="1">
      <c r="K560" s="9">
        <f>IF(L560="","",IF(AND(L560="OK",F560="Hadir"),G560,0))</f>
        <v/>
      </c>
      <c r="L560" s="9">
        <f>IF(AND(A560="",B560="",C560="",D560="",E560="",F560="",G560="",H560="",I560="",J560=""),"",IF(OR(A560="",C560="",COUNTIF(MajlisTetamu,B560)&lt;&gt;1),"Isi ID / majlis / nama",IF(COUNTIFS(TetamuTable[ID kumpulan],A560,TetamuTable[Majlis],B560)&gt;1,"ID berganda untuk majlis",IF(NOT(ISNUMBER(E560)),"Semak kapasiti",IF(OR(E560&lt;1,MOD(E560,1)&lt;&gt;0),"Semak kapasiti",IF(AND(F560&lt;&gt;"Belum menjawab",F560&lt;&gt;"Hadir",F560&lt;&gt;"Tidak hadir"),"Isi jawapan",IF(F560="Hadir",IF(NOT(ISNUMBER(G560)),"Semak jumlah hadir",IF(OR(G560&lt;1,G560&gt;E560,MOD(G560,1)&lt;&gt;0),"Semak jumlah hadir","OK")),IF(AND(G560&lt;&gt;"",G560&lt;&gt;0),"Jumlah perlu kosong / 0","OK")))))))</f>
        <v/>
      </c>
    </row>
    <row r="561" spans="11:12" ht="30" customHeight="1">
      <c r="K561" s="9">
        <f>IF(L561="","",IF(AND(L561="OK",F561="Hadir"),G561,0))</f>
        <v/>
      </c>
      <c r="L561" s="9">
        <f>IF(AND(A561="",B561="",C561="",D561="",E561="",F561="",G561="",H561="",I561="",J561=""),"",IF(OR(A561="",C561="",COUNTIF(MajlisTetamu,B561)&lt;&gt;1),"Isi ID / majlis / nama",IF(COUNTIFS(TetamuTable[ID kumpulan],A561,TetamuTable[Majlis],B561)&gt;1,"ID berganda untuk majlis",IF(NOT(ISNUMBER(E561)),"Semak kapasiti",IF(OR(E561&lt;1,MOD(E561,1)&lt;&gt;0),"Semak kapasiti",IF(AND(F561&lt;&gt;"Belum menjawab",F561&lt;&gt;"Hadir",F561&lt;&gt;"Tidak hadir"),"Isi jawapan",IF(F561="Hadir",IF(NOT(ISNUMBER(G561)),"Semak jumlah hadir",IF(OR(G561&lt;1,G561&gt;E561,MOD(G561,1)&lt;&gt;0),"Semak jumlah hadir","OK")),IF(AND(G561&lt;&gt;"",G561&lt;&gt;0),"Jumlah perlu kosong / 0","OK")))))))</f>
        <v/>
      </c>
    </row>
    <row r="562" spans="11:12" ht="30" customHeight="1">
      <c r="K562" s="9">
        <f>IF(L562="","",IF(AND(L562="OK",F562="Hadir"),G562,0))</f>
        <v/>
      </c>
      <c r="L562" s="9">
        <f>IF(AND(A562="",B562="",C562="",D562="",E562="",F562="",G562="",H562="",I562="",J562=""),"",IF(OR(A562="",C562="",COUNTIF(MajlisTetamu,B562)&lt;&gt;1),"Isi ID / majlis / nama",IF(COUNTIFS(TetamuTable[ID kumpulan],A562,TetamuTable[Majlis],B562)&gt;1,"ID berganda untuk majlis",IF(NOT(ISNUMBER(E562)),"Semak kapasiti",IF(OR(E562&lt;1,MOD(E562,1)&lt;&gt;0),"Semak kapasiti",IF(AND(F562&lt;&gt;"Belum menjawab",F562&lt;&gt;"Hadir",F562&lt;&gt;"Tidak hadir"),"Isi jawapan",IF(F562="Hadir",IF(NOT(ISNUMBER(G562)),"Semak jumlah hadir",IF(OR(G562&lt;1,G562&gt;E562,MOD(G562,1)&lt;&gt;0),"Semak jumlah hadir","OK")),IF(AND(G562&lt;&gt;"",G562&lt;&gt;0),"Jumlah perlu kosong / 0","OK")))))))</f>
        <v/>
      </c>
    </row>
    <row r="563" spans="11:12" ht="30" customHeight="1">
      <c r="K563" s="9">
        <f>IF(L563="","",IF(AND(L563="OK",F563="Hadir"),G563,0))</f>
        <v/>
      </c>
      <c r="L563" s="9">
        <f>IF(AND(A563="",B563="",C563="",D563="",E563="",F563="",G563="",H563="",I563="",J563=""),"",IF(OR(A563="",C563="",COUNTIF(MajlisTetamu,B563)&lt;&gt;1),"Isi ID / majlis / nama",IF(COUNTIFS(TetamuTable[ID kumpulan],A563,TetamuTable[Majlis],B563)&gt;1,"ID berganda untuk majlis",IF(NOT(ISNUMBER(E563)),"Semak kapasiti",IF(OR(E563&lt;1,MOD(E563,1)&lt;&gt;0),"Semak kapasiti",IF(AND(F563&lt;&gt;"Belum menjawab",F563&lt;&gt;"Hadir",F563&lt;&gt;"Tidak hadir"),"Isi jawapan",IF(F563="Hadir",IF(NOT(ISNUMBER(G563)),"Semak jumlah hadir",IF(OR(G563&lt;1,G563&gt;E563,MOD(G563,1)&lt;&gt;0),"Semak jumlah hadir","OK")),IF(AND(G563&lt;&gt;"",G563&lt;&gt;0),"Jumlah perlu kosong / 0","OK")))))))</f>
        <v/>
      </c>
    </row>
    <row r="564" spans="11:12" ht="30" customHeight="1">
      <c r="K564" s="9">
        <f>IF(L564="","",IF(AND(L564="OK",F564="Hadir"),G564,0))</f>
        <v/>
      </c>
      <c r="L564" s="9">
        <f>IF(AND(A564="",B564="",C564="",D564="",E564="",F564="",G564="",H564="",I564="",J564=""),"",IF(OR(A564="",C564="",COUNTIF(MajlisTetamu,B564)&lt;&gt;1),"Isi ID / majlis / nama",IF(COUNTIFS(TetamuTable[ID kumpulan],A564,TetamuTable[Majlis],B564)&gt;1,"ID berganda untuk majlis",IF(NOT(ISNUMBER(E564)),"Semak kapasiti",IF(OR(E564&lt;1,MOD(E564,1)&lt;&gt;0),"Semak kapasiti",IF(AND(F564&lt;&gt;"Belum menjawab",F564&lt;&gt;"Hadir",F564&lt;&gt;"Tidak hadir"),"Isi jawapan",IF(F564="Hadir",IF(NOT(ISNUMBER(G564)),"Semak jumlah hadir",IF(OR(G564&lt;1,G564&gt;E564,MOD(G564,1)&lt;&gt;0),"Semak jumlah hadir","OK")),IF(AND(G564&lt;&gt;"",G564&lt;&gt;0),"Jumlah perlu kosong / 0","OK")))))))</f>
        <v/>
      </c>
    </row>
    <row r="565" spans="11:12" ht="30" customHeight="1">
      <c r="K565" s="9">
        <f>IF(L565="","",IF(AND(L565="OK",F565="Hadir"),G565,0))</f>
        <v/>
      </c>
      <c r="L565" s="9">
        <f>IF(AND(A565="",B565="",C565="",D565="",E565="",F565="",G565="",H565="",I565="",J565=""),"",IF(OR(A565="",C565="",COUNTIF(MajlisTetamu,B565)&lt;&gt;1),"Isi ID / majlis / nama",IF(COUNTIFS(TetamuTable[ID kumpulan],A565,TetamuTable[Majlis],B565)&gt;1,"ID berganda untuk majlis",IF(NOT(ISNUMBER(E565)),"Semak kapasiti",IF(OR(E565&lt;1,MOD(E565,1)&lt;&gt;0),"Semak kapasiti",IF(AND(F565&lt;&gt;"Belum menjawab",F565&lt;&gt;"Hadir",F565&lt;&gt;"Tidak hadir"),"Isi jawapan",IF(F565="Hadir",IF(NOT(ISNUMBER(G565)),"Semak jumlah hadir",IF(OR(G565&lt;1,G565&gt;E565,MOD(G565,1)&lt;&gt;0),"Semak jumlah hadir","OK")),IF(AND(G565&lt;&gt;"",G565&lt;&gt;0),"Jumlah perlu kosong / 0","OK")))))))</f>
        <v/>
      </c>
    </row>
    <row r="566" spans="11:12" ht="30" customHeight="1">
      <c r="K566" s="9">
        <f>IF(L566="","",IF(AND(L566="OK",F566="Hadir"),G566,0))</f>
        <v/>
      </c>
      <c r="L566" s="9">
        <f>IF(AND(A566="",B566="",C566="",D566="",E566="",F566="",G566="",H566="",I566="",J566=""),"",IF(OR(A566="",C566="",COUNTIF(MajlisTetamu,B566)&lt;&gt;1),"Isi ID / majlis / nama",IF(COUNTIFS(TetamuTable[ID kumpulan],A566,TetamuTable[Majlis],B566)&gt;1,"ID berganda untuk majlis",IF(NOT(ISNUMBER(E566)),"Semak kapasiti",IF(OR(E566&lt;1,MOD(E566,1)&lt;&gt;0),"Semak kapasiti",IF(AND(F566&lt;&gt;"Belum menjawab",F566&lt;&gt;"Hadir",F566&lt;&gt;"Tidak hadir"),"Isi jawapan",IF(F566="Hadir",IF(NOT(ISNUMBER(G566)),"Semak jumlah hadir",IF(OR(G566&lt;1,G566&gt;E566,MOD(G566,1)&lt;&gt;0),"Semak jumlah hadir","OK")),IF(AND(G566&lt;&gt;"",G566&lt;&gt;0),"Jumlah perlu kosong / 0","OK")))))))</f>
        <v/>
      </c>
    </row>
    <row r="567" spans="11:12" ht="30" customHeight="1">
      <c r="K567" s="9">
        <f>IF(L567="","",IF(AND(L567="OK",F567="Hadir"),G567,0))</f>
        <v/>
      </c>
      <c r="L567" s="9">
        <f>IF(AND(A567="",B567="",C567="",D567="",E567="",F567="",G567="",H567="",I567="",J567=""),"",IF(OR(A567="",C567="",COUNTIF(MajlisTetamu,B567)&lt;&gt;1),"Isi ID / majlis / nama",IF(COUNTIFS(TetamuTable[ID kumpulan],A567,TetamuTable[Majlis],B567)&gt;1,"ID berganda untuk majlis",IF(NOT(ISNUMBER(E567)),"Semak kapasiti",IF(OR(E567&lt;1,MOD(E567,1)&lt;&gt;0),"Semak kapasiti",IF(AND(F567&lt;&gt;"Belum menjawab",F567&lt;&gt;"Hadir",F567&lt;&gt;"Tidak hadir"),"Isi jawapan",IF(F567="Hadir",IF(NOT(ISNUMBER(G567)),"Semak jumlah hadir",IF(OR(G567&lt;1,G567&gt;E567,MOD(G567,1)&lt;&gt;0),"Semak jumlah hadir","OK")),IF(AND(G567&lt;&gt;"",G567&lt;&gt;0),"Jumlah perlu kosong / 0","OK")))))))</f>
        <v/>
      </c>
    </row>
    <row r="568" spans="11:12" ht="30" customHeight="1">
      <c r="K568" s="9">
        <f>IF(L568="","",IF(AND(L568="OK",F568="Hadir"),G568,0))</f>
        <v/>
      </c>
      <c r="L568" s="9">
        <f>IF(AND(A568="",B568="",C568="",D568="",E568="",F568="",G568="",H568="",I568="",J568=""),"",IF(OR(A568="",C568="",COUNTIF(MajlisTetamu,B568)&lt;&gt;1),"Isi ID / majlis / nama",IF(COUNTIFS(TetamuTable[ID kumpulan],A568,TetamuTable[Majlis],B568)&gt;1,"ID berganda untuk majlis",IF(NOT(ISNUMBER(E568)),"Semak kapasiti",IF(OR(E568&lt;1,MOD(E568,1)&lt;&gt;0),"Semak kapasiti",IF(AND(F568&lt;&gt;"Belum menjawab",F568&lt;&gt;"Hadir",F568&lt;&gt;"Tidak hadir"),"Isi jawapan",IF(F568="Hadir",IF(NOT(ISNUMBER(G568)),"Semak jumlah hadir",IF(OR(G568&lt;1,G568&gt;E568,MOD(G568,1)&lt;&gt;0),"Semak jumlah hadir","OK")),IF(AND(G568&lt;&gt;"",G568&lt;&gt;0),"Jumlah perlu kosong / 0","OK")))))))</f>
        <v/>
      </c>
    </row>
    <row r="569" spans="11:12" ht="30" customHeight="1">
      <c r="K569" s="9">
        <f>IF(L569="","",IF(AND(L569="OK",F569="Hadir"),G569,0))</f>
        <v/>
      </c>
      <c r="L569" s="9">
        <f>IF(AND(A569="",B569="",C569="",D569="",E569="",F569="",G569="",H569="",I569="",J569=""),"",IF(OR(A569="",C569="",COUNTIF(MajlisTetamu,B569)&lt;&gt;1),"Isi ID / majlis / nama",IF(COUNTIFS(TetamuTable[ID kumpulan],A569,TetamuTable[Majlis],B569)&gt;1,"ID berganda untuk majlis",IF(NOT(ISNUMBER(E569)),"Semak kapasiti",IF(OR(E569&lt;1,MOD(E569,1)&lt;&gt;0),"Semak kapasiti",IF(AND(F569&lt;&gt;"Belum menjawab",F569&lt;&gt;"Hadir",F569&lt;&gt;"Tidak hadir"),"Isi jawapan",IF(F569="Hadir",IF(NOT(ISNUMBER(G569)),"Semak jumlah hadir",IF(OR(G569&lt;1,G569&gt;E569,MOD(G569,1)&lt;&gt;0),"Semak jumlah hadir","OK")),IF(AND(G569&lt;&gt;"",G569&lt;&gt;0),"Jumlah perlu kosong / 0","OK")))))))</f>
        <v/>
      </c>
    </row>
    <row r="570" spans="11:12" ht="30" customHeight="1">
      <c r="K570" s="9">
        <f>IF(L570="","",IF(AND(L570="OK",F570="Hadir"),G570,0))</f>
        <v/>
      </c>
      <c r="L570" s="9">
        <f>IF(AND(A570="",B570="",C570="",D570="",E570="",F570="",G570="",H570="",I570="",J570=""),"",IF(OR(A570="",C570="",COUNTIF(MajlisTetamu,B570)&lt;&gt;1),"Isi ID / majlis / nama",IF(COUNTIFS(TetamuTable[ID kumpulan],A570,TetamuTable[Majlis],B570)&gt;1,"ID berganda untuk majlis",IF(NOT(ISNUMBER(E570)),"Semak kapasiti",IF(OR(E570&lt;1,MOD(E570,1)&lt;&gt;0),"Semak kapasiti",IF(AND(F570&lt;&gt;"Belum menjawab",F570&lt;&gt;"Hadir",F570&lt;&gt;"Tidak hadir"),"Isi jawapan",IF(F570="Hadir",IF(NOT(ISNUMBER(G570)),"Semak jumlah hadir",IF(OR(G570&lt;1,G570&gt;E570,MOD(G570,1)&lt;&gt;0),"Semak jumlah hadir","OK")),IF(AND(G570&lt;&gt;"",G570&lt;&gt;0),"Jumlah perlu kosong / 0","OK")))))))</f>
        <v/>
      </c>
    </row>
    <row r="571" spans="11:12" ht="30" customHeight="1">
      <c r="K571" s="9">
        <f>IF(L571="","",IF(AND(L571="OK",F571="Hadir"),G571,0))</f>
        <v/>
      </c>
      <c r="L571" s="9">
        <f>IF(AND(A571="",B571="",C571="",D571="",E571="",F571="",G571="",H571="",I571="",J571=""),"",IF(OR(A571="",C571="",COUNTIF(MajlisTetamu,B571)&lt;&gt;1),"Isi ID / majlis / nama",IF(COUNTIFS(TetamuTable[ID kumpulan],A571,TetamuTable[Majlis],B571)&gt;1,"ID berganda untuk majlis",IF(NOT(ISNUMBER(E571)),"Semak kapasiti",IF(OR(E571&lt;1,MOD(E571,1)&lt;&gt;0),"Semak kapasiti",IF(AND(F571&lt;&gt;"Belum menjawab",F571&lt;&gt;"Hadir",F571&lt;&gt;"Tidak hadir"),"Isi jawapan",IF(F571="Hadir",IF(NOT(ISNUMBER(G571)),"Semak jumlah hadir",IF(OR(G571&lt;1,G571&gt;E571,MOD(G571,1)&lt;&gt;0),"Semak jumlah hadir","OK")),IF(AND(G571&lt;&gt;"",G571&lt;&gt;0),"Jumlah perlu kosong / 0","OK")))))))</f>
        <v/>
      </c>
    </row>
    <row r="572" spans="11:12" ht="30" customHeight="1">
      <c r="K572" s="9">
        <f>IF(L572="","",IF(AND(L572="OK",F572="Hadir"),G572,0))</f>
        <v/>
      </c>
      <c r="L572" s="9">
        <f>IF(AND(A572="",B572="",C572="",D572="",E572="",F572="",G572="",H572="",I572="",J572=""),"",IF(OR(A572="",C572="",COUNTIF(MajlisTetamu,B572)&lt;&gt;1),"Isi ID / majlis / nama",IF(COUNTIFS(TetamuTable[ID kumpulan],A572,TetamuTable[Majlis],B572)&gt;1,"ID berganda untuk majlis",IF(NOT(ISNUMBER(E572)),"Semak kapasiti",IF(OR(E572&lt;1,MOD(E572,1)&lt;&gt;0),"Semak kapasiti",IF(AND(F572&lt;&gt;"Belum menjawab",F572&lt;&gt;"Hadir",F572&lt;&gt;"Tidak hadir"),"Isi jawapan",IF(F572="Hadir",IF(NOT(ISNUMBER(G572)),"Semak jumlah hadir",IF(OR(G572&lt;1,G572&gt;E572,MOD(G572,1)&lt;&gt;0),"Semak jumlah hadir","OK")),IF(AND(G572&lt;&gt;"",G572&lt;&gt;0),"Jumlah perlu kosong / 0","OK")))))))</f>
        <v/>
      </c>
    </row>
    <row r="573" spans="11:12" ht="30" customHeight="1">
      <c r="K573" s="9">
        <f>IF(L573="","",IF(AND(L573="OK",F573="Hadir"),G573,0))</f>
        <v/>
      </c>
      <c r="L573" s="9">
        <f>IF(AND(A573="",B573="",C573="",D573="",E573="",F573="",G573="",H573="",I573="",J573=""),"",IF(OR(A573="",C573="",COUNTIF(MajlisTetamu,B573)&lt;&gt;1),"Isi ID / majlis / nama",IF(COUNTIFS(TetamuTable[ID kumpulan],A573,TetamuTable[Majlis],B573)&gt;1,"ID berganda untuk majlis",IF(NOT(ISNUMBER(E573)),"Semak kapasiti",IF(OR(E573&lt;1,MOD(E573,1)&lt;&gt;0),"Semak kapasiti",IF(AND(F573&lt;&gt;"Belum menjawab",F573&lt;&gt;"Hadir",F573&lt;&gt;"Tidak hadir"),"Isi jawapan",IF(F573="Hadir",IF(NOT(ISNUMBER(G573)),"Semak jumlah hadir",IF(OR(G573&lt;1,G573&gt;E573,MOD(G573,1)&lt;&gt;0),"Semak jumlah hadir","OK")),IF(AND(G573&lt;&gt;"",G573&lt;&gt;0),"Jumlah perlu kosong / 0","OK")))))))</f>
        <v/>
      </c>
    </row>
    <row r="574" spans="11:12" ht="30" customHeight="1">
      <c r="K574" s="9">
        <f>IF(L574="","",IF(AND(L574="OK",F574="Hadir"),G574,0))</f>
        <v/>
      </c>
      <c r="L574" s="9">
        <f>IF(AND(A574="",B574="",C574="",D574="",E574="",F574="",G574="",H574="",I574="",J574=""),"",IF(OR(A574="",C574="",COUNTIF(MajlisTetamu,B574)&lt;&gt;1),"Isi ID / majlis / nama",IF(COUNTIFS(TetamuTable[ID kumpulan],A574,TetamuTable[Majlis],B574)&gt;1,"ID berganda untuk majlis",IF(NOT(ISNUMBER(E574)),"Semak kapasiti",IF(OR(E574&lt;1,MOD(E574,1)&lt;&gt;0),"Semak kapasiti",IF(AND(F574&lt;&gt;"Belum menjawab",F574&lt;&gt;"Hadir",F574&lt;&gt;"Tidak hadir"),"Isi jawapan",IF(F574="Hadir",IF(NOT(ISNUMBER(G574)),"Semak jumlah hadir",IF(OR(G574&lt;1,G574&gt;E574,MOD(G574,1)&lt;&gt;0),"Semak jumlah hadir","OK")),IF(AND(G574&lt;&gt;"",G574&lt;&gt;0),"Jumlah perlu kosong / 0","OK")))))))</f>
        <v/>
      </c>
    </row>
    <row r="575" spans="11:12" ht="30" customHeight="1">
      <c r="K575" s="9">
        <f>IF(L575="","",IF(AND(L575="OK",F575="Hadir"),G575,0))</f>
        <v/>
      </c>
      <c r="L575" s="9">
        <f>IF(AND(A575="",B575="",C575="",D575="",E575="",F575="",G575="",H575="",I575="",J575=""),"",IF(OR(A575="",C575="",COUNTIF(MajlisTetamu,B575)&lt;&gt;1),"Isi ID / majlis / nama",IF(COUNTIFS(TetamuTable[ID kumpulan],A575,TetamuTable[Majlis],B575)&gt;1,"ID berganda untuk majlis",IF(NOT(ISNUMBER(E575)),"Semak kapasiti",IF(OR(E575&lt;1,MOD(E575,1)&lt;&gt;0),"Semak kapasiti",IF(AND(F575&lt;&gt;"Belum menjawab",F575&lt;&gt;"Hadir",F575&lt;&gt;"Tidak hadir"),"Isi jawapan",IF(F575="Hadir",IF(NOT(ISNUMBER(G575)),"Semak jumlah hadir",IF(OR(G575&lt;1,G575&gt;E575,MOD(G575,1)&lt;&gt;0),"Semak jumlah hadir","OK")),IF(AND(G575&lt;&gt;"",G575&lt;&gt;0),"Jumlah perlu kosong / 0","OK")))))))</f>
        <v/>
      </c>
    </row>
    <row r="576" spans="11:12" ht="30" customHeight="1">
      <c r="K576" s="9">
        <f>IF(L576="","",IF(AND(L576="OK",F576="Hadir"),G576,0))</f>
        <v/>
      </c>
      <c r="L576" s="9">
        <f>IF(AND(A576="",B576="",C576="",D576="",E576="",F576="",G576="",H576="",I576="",J576=""),"",IF(OR(A576="",C576="",COUNTIF(MajlisTetamu,B576)&lt;&gt;1),"Isi ID / majlis / nama",IF(COUNTIFS(TetamuTable[ID kumpulan],A576,TetamuTable[Majlis],B576)&gt;1,"ID berganda untuk majlis",IF(NOT(ISNUMBER(E576)),"Semak kapasiti",IF(OR(E576&lt;1,MOD(E576,1)&lt;&gt;0),"Semak kapasiti",IF(AND(F576&lt;&gt;"Belum menjawab",F576&lt;&gt;"Hadir",F576&lt;&gt;"Tidak hadir"),"Isi jawapan",IF(F576="Hadir",IF(NOT(ISNUMBER(G576)),"Semak jumlah hadir",IF(OR(G576&lt;1,G576&gt;E576,MOD(G576,1)&lt;&gt;0),"Semak jumlah hadir","OK")),IF(AND(G576&lt;&gt;"",G576&lt;&gt;0),"Jumlah perlu kosong / 0","OK")))))))</f>
        <v/>
      </c>
    </row>
    <row r="577" spans="11:12" ht="30" customHeight="1">
      <c r="K577" s="9">
        <f>IF(L577="","",IF(AND(L577="OK",F577="Hadir"),G577,0))</f>
        <v/>
      </c>
      <c r="L577" s="9">
        <f>IF(AND(A577="",B577="",C577="",D577="",E577="",F577="",G577="",H577="",I577="",J577=""),"",IF(OR(A577="",C577="",COUNTIF(MajlisTetamu,B577)&lt;&gt;1),"Isi ID / majlis / nama",IF(COUNTIFS(TetamuTable[ID kumpulan],A577,TetamuTable[Majlis],B577)&gt;1,"ID berganda untuk majlis",IF(NOT(ISNUMBER(E577)),"Semak kapasiti",IF(OR(E577&lt;1,MOD(E577,1)&lt;&gt;0),"Semak kapasiti",IF(AND(F577&lt;&gt;"Belum menjawab",F577&lt;&gt;"Hadir",F577&lt;&gt;"Tidak hadir"),"Isi jawapan",IF(F577="Hadir",IF(NOT(ISNUMBER(G577)),"Semak jumlah hadir",IF(OR(G577&lt;1,G577&gt;E577,MOD(G577,1)&lt;&gt;0),"Semak jumlah hadir","OK")),IF(AND(G577&lt;&gt;"",G577&lt;&gt;0),"Jumlah perlu kosong / 0","OK")))))))</f>
        <v/>
      </c>
    </row>
    <row r="578" spans="11:12" ht="30" customHeight="1">
      <c r="K578" s="9">
        <f>IF(L578="","",IF(AND(L578="OK",F578="Hadir"),G578,0))</f>
        <v/>
      </c>
      <c r="L578" s="9">
        <f>IF(AND(A578="",B578="",C578="",D578="",E578="",F578="",G578="",H578="",I578="",J578=""),"",IF(OR(A578="",C578="",COUNTIF(MajlisTetamu,B578)&lt;&gt;1),"Isi ID / majlis / nama",IF(COUNTIFS(TetamuTable[ID kumpulan],A578,TetamuTable[Majlis],B578)&gt;1,"ID berganda untuk majlis",IF(NOT(ISNUMBER(E578)),"Semak kapasiti",IF(OR(E578&lt;1,MOD(E578,1)&lt;&gt;0),"Semak kapasiti",IF(AND(F578&lt;&gt;"Belum menjawab",F578&lt;&gt;"Hadir",F578&lt;&gt;"Tidak hadir"),"Isi jawapan",IF(F578="Hadir",IF(NOT(ISNUMBER(G578)),"Semak jumlah hadir",IF(OR(G578&lt;1,G578&gt;E578,MOD(G578,1)&lt;&gt;0),"Semak jumlah hadir","OK")),IF(AND(G578&lt;&gt;"",G578&lt;&gt;0),"Jumlah perlu kosong / 0","OK")))))))</f>
        <v/>
      </c>
    </row>
    <row r="579" spans="11:12" ht="30" customHeight="1">
      <c r="K579" s="9">
        <f>IF(L579="","",IF(AND(L579="OK",F579="Hadir"),G579,0))</f>
        <v/>
      </c>
      <c r="L579" s="9">
        <f>IF(AND(A579="",B579="",C579="",D579="",E579="",F579="",G579="",H579="",I579="",J579=""),"",IF(OR(A579="",C579="",COUNTIF(MajlisTetamu,B579)&lt;&gt;1),"Isi ID / majlis / nama",IF(COUNTIFS(TetamuTable[ID kumpulan],A579,TetamuTable[Majlis],B579)&gt;1,"ID berganda untuk majlis",IF(NOT(ISNUMBER(E579)),"Semak kapasiti",IF(OR(E579&lt;1,MOD(E579,1)&lt;&gt;0),"Semak kapasiti",IF(AND(F579&lt;&gt;"Belum menjawab",F579&lt;&gt;"Hadir",F579&lt;&gt;"Tidak hadir"),"Isi jawapan",IF(F579="Hadir",IF(NOT(ISNUMBER(G579)),"Semak jumlah hadir",IF(OR(G579&lt;1,G579&gt;E579,MOD(G579,1)&lt;&gt;0),"Semak jumlah hadir","OK")),IF(AND(G579&lt;&gt;"",G579&lt;&gt;0),"Jumlah perlu kosong / 0","OK")))))))</f>
        <v/>
      </c>
    </row>
    <row r="580" spans="11:12" ht="30" customHeight="1">
      <c r="K580" s="9">
        <f>IF(L580="","",IF(AND(L580="OK",F580="Hadir"),G580,0))</f>
        <v/>
      </c>
      <c r="L580" s="9">
        <f>IF(AND(A580="",B580="",C580="",D580="",E580="",F580="",G580="",H580="",I580="",J580=""),"",IF(OR(A580="",C580="",COUNTIF(MajlisTetamu,B580)&lt;&gt;1),"Isi ID / majlis / nama",IF(COUNTIFS(TetamuTable[ID kumpulan],A580,TetamuTable[Majlis],B580)&gt;1,"ID berganda untuk majlis",IF(NOT(ISNUMBER(E580)),"Semak kapasiti",IF(OR(E580&lt;1,MOD(E580,1)&lt;&gt;0),"Semak kapasiti",IF(AND(F580&lt;&gt;"Belum menjawab",F580&lt;&gt;"Hadir",F580&lt;&gt;"Tidak hadir"),"Isi jawapan",IF(F580="Hadir",IF(NOT(ISNUMBER(G580)),"Semak jumlah hadir",IF(OR(G580&lt;1,G580&gt;E580,MOD(G580,1)&lt;&gt;0),"Semak jumlah hadir","OK")),IF(AND(G580&lt;&gt;"",G580&lt;&gt;0),"Jumlah perlu kosong / 0","OK")))))))</f>
        <v/>
      </c>
    </row>
    <row r="581" spans="11:12" ht="30" customHeight="1">
      <c r="K581" s="9">
        <f>IF(L581="","",IF(AND(L581="OK",F581="Hadir"),G581,0))</f>
        <v/>
      </c>
      <c r="L581" s="9">
        <f>IF(AND(A581="",B581="",C581="",D581="",E581="",F581="",G581="",H581="",I581="",J581=""),"",IF(OR(A581="",C581="",COUNTIF(MajlisTetamu,B581)&lt;&gt;1),"Isi ID / majlis / nama",IF(COUNTIFS(TetamuTable[ID kumpulan],A581,TetamuTable[Majlis],B581)&gt;1,"ID berganda untuk majlis",IF(NOT(ISNUMBER(E581)),"Semak kapasiti",IF(OR(E581&lt;1,MOD(E581,1)&lt;&gt;0),"Semak kapasiti",IF(AND(F581&lt;&gt;"Belum menjawab",F581&lt;&gt;"Hadir",F581&lt;&gt;"Tidak hadir"),"Isi jawapan",IF(F581="Hadir",IF(NOT(ISNUMBER(G581)),"Semak jumlah hadir",IF(OR(G581&lt;1,G581&gt;E581,MOD(G581,1)&lt;&gt;0),"Semak jumlah hadir","OK")),IF(AND(G581&lt;&gt;"",G581&lt;&gt;0),"Jumlah perlu kosong / 0","OK")))))))</f>
        <v/>
      </c>
    </row>
    <row r="582" spans="11:12" ht="30" customHeight="1">
      <c r="K582" s="9">
        <f>IF(L582="","",IF(AND(L582="OK",F582="Hadir"),G582,0))</f>
        <v/>
      </c>
      <c r="L582" s="9">
        <f>IF(AND(A582="",B582="",C582="",D582="",E582="",F582="",G582="",H582="",I582="",J582=""),"",IF(OR(A582="",C582="",COUNTIF(MajlisTetamu,B582)&lt;&gt;1),"Isi ID / majlis / nama",IF(COUNTIFS(TetamuTable[ID kumpulan],A582,TetamuTable[Majlis],B582)&gt;1,"ID berganda untuk majlis",IF(NOT(ISNUMBER(E582)),"Semak kapasiti",IF(OR(E582&lt;1,MOD(E582,1)&lt;&gt;0),"Semak kapasiti",IF(AND(F582&lt;&gt;"Belum menjawab",F582&lt;&gt;"Hadir",F582&lt;&gt;"Tidak hadir"),"Isi jawapan",IF(F582="Hadir",IF(NOT(ISNUMBER(G582)),"Semak jumlah hadir",IF(OR(G582&lt;1,G582&gt;E582,MOD(G582,1)&lt;&gt;0),"Semak jumlah hadir","OK")),IF(AND(G582&lt;&gt;"",G582&lt;&gt;0),"Jumlah perlu kosong / 0","OK")))))))</f>
        <v/>
      </c>
    </row>
    <row r="583" spans="11:12" ht="30" customHeight="1">
      <c r="K583" s="9">
        <f>IF(L583="","",IF(AND(L583="OK",F583="Hadir"),G583,0))</f>
        <v/>
      </c>
      <c r="L583" s="9">
        <f>IF(AND(A583="",B583="",C583="",D583="",E583="",F583="",G583="",H583="",I583="",J583=""),"",IF(OR(A583="",C583="",COUNTIF(MajlisTetamu,B583)&lt;&gt;1),"Isi ID / majlis / nama",IF(COUNTIFS(TetamuTable[ID kumpulan],A583,TetamuTable[Majlis],B583)&gt;1,"ID berganda untuk majlis",IF(NOT(ISNUMBER(E583)),"Semak kapasiti",IF(OR(E583&lt;1,MOD(E583,1)&lt;&gt;0),"Semak kapasiti",IF(AND(F583&lt;&gt;"Belum menjawab",F583&lt;&gt;"Hadir",F583&lt;&gt;"Tidak hadir"),"Isi jawapan",IF(F583="Hadir",IF(NOT(ISNUMBER(G583)),"Semak jumlah hadir",IF(OR(G583&lt;1,G583&gt;E583,MOD(G583,1)&lt;&gt;0),"Semak jumlah hadir","OK")),IF(AND(G583&lt;&gt;"",G583&lt;&gt;0),"Jumlah perlu kosong / 0","OK")))))))</f>
        <v/>
      </c>
    </row>
    <row r="584" spans="11:12" ht="30" customHeight="1">
      <c r="K584" s="9">
        <f>IF(L584="","",IF(AND(L584="OK",F584="Hadir"),G584,0))</f>
        <v/>
      </c>
      <c r="L584" s="9">
        <f>IF(AND(A584="",B584="",C584="",D584="",E584="",F584="",G584="",H584="",I584="",J584=""),"",IF(OR(A584="",C584="",COUNTIF(MajlisTetamu,B584)&lt;&gt;1),"Isi ID / majlis / nama",IF(COUNTIFS(TetamuTable[ID kumpulan],A584,TetamuTable[Majlis],B584)&gt;1,"ID berganda untuk majlis",IF(NOT(ISNUMBER(E584)),"Semak kapasiti",IF(OR(E584&lt;1,MOD(E584,1)&lt;&gt;0),"Semak kapasiti",IF(AND(F584&lt;&gt;"Belum menjawab",F584&lt;&gt;"Hadir",F584&lt;&gt;"Tidak hadir"),"Isi jawapan",IF(F584="Hadir",IF(NOT(ISNUMBER(G584)),"Semak jumlah hadir",IF(OR(G584&lt;1,G584&gt;E584,MOD(G584,1)&lt;&gt;0),"Semak jumlah hadir","OK")),IF(AND(G584&lt;&gt;"",G584&lt;&gt;0),"Jumlah perlu kosong / 0","OK")))))))</f>
        <v/>
      </c>
    </row>
    <row r="585" spans="11:12" ht="30" customHeight="1">
      <c r="K585" s="9">
        <f>IF(L585="","",IF(AND(L585="OK",F585="Hadir"),G585,0))</f>
        <v/>
      </c>
      <c r="L585" s="9">
        <f>IF(AND(A585="",B585="",C585="",D585="",E585="",F585="",G585="",H585="",I585="",J585=""),"",IF(OR(A585="",C585="",COUNTIF(MajlisTetamu,B585)&lt;&gt;1),"Isi ID / majlis / nama",IF(COUNTIFS(TetamuTable[ID kumpulan],A585,TetamuTable[Majlis],B585)&gt;1,"ID berganda untuk majlis",IF(NOT(ISNUMBER(E585)),"Semak kapasiti",IF(OR(E585&lt;1,MOD(E585,1)&lt;&gt;0),"Semak kapasiti",IF(AND(F585&lt;&gt;"Belum menjawab",F585&lt;&gt;"Hadir",F585&lt;&gt;"Tidak hadir"),"Isi jawapan",IF(F585="Hadir",IF(NOT(ISNUMBER(G585)),"Semak jumlah hadir",IF(OR(G585&lt;1,G585&gt;E585,MOD(G585,1)&lt;&gt;0),"Semak jumlah hadir","OK")),IF(AND(G585&lt;&gt;"",G585&lt;&gt;0),"Jumlah perlu kosong / 0","OK")))))))</f>
        <v/>
      </c>
    </row>
    <row r="586" spans="11:12" ht="30" customHeight="1">
      <c r="K586" s="9">
        <f>IF(L586="","",IF(AND(L586="OK",F586="Hadir"),G586,0))</f>
        <v/>
      </c>
      <c r="L586" s="9">
        <f>IF(AND(A586="",B586="",C586="",D586="",E586="",F586="",G586="",H586="",I586="",J586=""),"",IF(OR(A586="",C586="",COUNTIF(MajlisTetamu,B586)&lt;&gt;1),"Isi ID / majlis / nama",IF(COUNTIFS(TetamuTable[ID kumpulan],A586,TetamuTable[Majlis],B586)&gt;1,"ID berganda untuk majlis",IF(NOT(ISNUMBER(E586)),"Semak kapasiti",IF(OR(E586&lt;1,MOD(E586,1)&lt;&gt;0),"Semak kapasiti",IF(AND(F586&lt;&gt;"Belum menjawab",F586&lt;&gt;"Hadir",F586&lt;&gt;"Tidak hadir"),"Isi jawapan",IF(F586="Hadir",IF(NOT(ISNUMBER(G586)),"Semak jumlah hadir",IF(OR(G586&lt;1,G586&gt;E586,MOD(G586,1)&lt;&gt;0),"Semak jumlah hadir","OK")),IF(AND(G586&lt;&gt;"",G586&lt;&gt;0),"Jumlah perlu kosong / 0","OK")))))))</f>
        <v/>
      </c>
    </row>
    <row r="587" spans="11:12" ht="30" customHeight="1">
      <c r="K587" s="9">
        <f>IF(L587="","",IF(AND(L587="OK",F587="Hadir"),G587,0))</f>
        <v/>
      </c>
      <c r="L587" s="9">
        <f>IF(AND(A587="",B587="",C587="",D587="",E587="",F587="",G587="",H587="",I587="",J587=""),"",IF(OR(A587="",C587="",COUNTIF(MajlisTetamu,B587)&lt;&gt;1),"Isi ID / majlis / nama",IF(COUNTIFS(TetamuTable[ID kumpulan],A587,TetamuTable[Majlis],B587)&gt;1,"ID berganda untuk majlis",IF(NOT(ISNUMBER(E587)),"Semak kapasiti",IF(OR(E587&lt;1,MOD(E587,1)&lt;&gt;0),"Semak kapasiti",IF(AND(F587&lt;&gt;"Belum menjawab",F587&lt;&gt;"Hadir",F587&lt;&gt;"Tidak hadir"),"Isi jawapan",IF(F587="Hadir",IF(NOT(ISNUMBER(G587)),"Semak jumlah hadir",IF(OR(G587&lt;1,G587&gt;E587,MOD(G587,1)&lt;&gt;0),"Semak jumlah hadir","OK")),IF(AND(G587&lt;&gt;"",G587&lt;&gt;0),"Jumlah perlu kosong / 0","OK")))))))</f>
        <v/>
      </c>
    </row>
    <row r="588" spans="11:12" ht="30" customHeight="1">
      <c r="K588" s="9">
        <f>IF(L588="","",IF(AND(L588="OK",F588="Hadir"),G588,0))</f>
        <v/>
      </c>
      <c r="L588" s="9">
        <f>IF(AND(A588="",B588="",C588="",D588="",E588="",F588="",G588="",H588="",I588="",J588=""),"",IF(OR(A588="",C588="",COUNTIF(MajlisTetamu,B588)&lt;&gt;1),"Isi ID / majlis / nama",IF(COUNTIFS(TetamuTable[ID kumpulan],A588,TetamuTable[Majlis],B588)&gt;1,"ID berganda untuk majlis",IF(NOT(ISNUMBER(E588)),"Semak kapasiti",IF(OR(E588&lt;1,MOD(E588,1)&lt;&gt;0),"Semak kapasiti",IF(AND(F588&lt;&gt;"Belum menjawab",F588&lt;&gt;"Hadir",F588&lt;&gt;"Tidak hadir"),"Isi jawapan",IF(F588="Hadir",IF(NOT(ISNUMBER(G588)),"Semak jumlah hadir",IF(OR(G588&lt;1,G588&gt;E588,MOD(G588,1)&lt;&gt;0),"Semak jumlah hadir","OK")),IF(AND(G588&lt;&gt;"",G588&lt;&gt;0),"Jumlah perlu kosong / 0","OK")))))))</f>
        <v/>
      </c>
    </row>
    <row r="589" spans="11:12" ht="30" customHeight="1">
      <c r="K589" s="9">
        <f>IF(L589="","",IF(AND(L589="OK",F589="Hadir"),G589,0))</f>
        <v/>
      </c>
      <c r="L589" s="9">
        <f>IF(AND(A589="",B589="",C589="",D589="",E589="",F589="",G589="",H589="",I589="",J589=""),"",IF(OR(A589="",C589="",COUNTIF(MajlisTetamu,B589)&lt;&gt;1),"Isi ID / majlis / nama",IF(COUNTIFS(TetamuTable[ID kumpulan],A589,TetamuTable[Majlis],B589)&gt;1,"ID berganda untuk majlis",IF(NOT(ISNUMBER(E589)),"Semak kapasiti",IF(OR(E589&lt;1,MOD(E589,1)&lt;&gt;0),"Semak kapasiti",IF(AND(F589&lt;&gt;"Belum menjawab",F589&lt;&gt;"Hadir",F589&lt;&gt;"Tidak hadir"),"Isi jawapan",IF(F589="Hadir",IF(NOT(ISNUMBER(G589)),"Semak jumlah hadir",IF(OR(G589&lt;1,G589&gt;E589,MOD(G589,1)&lt;&gt;0),"Semak jumlah hadir","OK")),IF(AND(G589&lt;&gt;"",G589&lt;&gt;0),"Jumlah perlu kosong / 0","OK")))))))</f>
        <v/>
      </c>
    </row>
    <row r="590" spans="11:12" ht="30" customHeight="1">
      <c r="K590" s="9">
        <f>IF(L590="","",IF(AND(L590="OK",F590="Hadir"),G590,0))</f>
        <v/>
      </c>
      <c r="L590" s="9">
        <f>IF(AND(A590="",B590="",C590="",D590="",E590="",F590="",G590="",H590="",I590="",J590=""),"",IF(OR(A590="",C590="",COUNTIF(MajlisTetamu,B590)&lt;&gt;1),"Isi ID / majlis / nama",IF(COUNTIFS(TetamuTable[ID kumpulan],A590,TetamuTable[Majlis],B590)&gt;1,"ID berganda untuk majlis",IF(NOT(ISNUMBER(E590)),"Semak kapasiti",IF(OR(E590&lt;1,MOD(E590,1)&lt;&gt;0),"Semak kapasiti",IF(AND(F590&lt;&gt;"Belum menjawab",F590&lt;&gt;"Hadir",F590&lt;&gt;"Tidak hadir"),"Isi jawapan",IF(F590="Hadir",IF(NOT(ISNUMBER(G590)),"Semak jumlah hadir",IF(OR(G590&lt;1,G590&gt;E590,MOD(G590,1)&lt;&gt;0),"Semak jumlah hadir","OK")),IF(AND(G590&lt;&gt;"",G590&lt;&gt;0),"Jumlah perlu kosong / 0","OK")))))))</f>
        <v/>
      </c>
    </row>
    <row r="591" spans="11:12" ht="30" customHeight="1">
      <c r="K591" s="9">
        <f>IF(L591="","",IF(AND(L591="OK",F591="Hadir"),G591,0))</f>
        <v/>
      </c>
      <c r="L591" s="9">
        <f>IF(AND(A591="",B591="",C591="",D591="",E591="",F591="",G591="",H591="",I591="",J591=""),"",IF(OR(A591="",C591="",COUNTIF(MajlisTetamu,B591)&lt;&gt;1),"Isi ID / majlis / nama",IF(COUNTIFS(TetamuTable[ID kumpulan],A591,TetamuTable[Majlis],B591)&gt;1,"ID berganda untuk majlis",IF(NOT(ISNUMBER(E591)),"Semak kapasiti",IF(OR(E591&lt;1,MOD(E591,1)&lt;&gt;0),"Semak kapasiti",IF(AND(F591&lt;&gt;"Belum menjawab",F591&lt;&gt;"Hadir",F591&lt;&gt;"Tidak hadir"),"Isi jawapan",IF(F591="Hadir",IF(NOT(ISNUMBER(G591)),"Semak jumlah hadir",IF(OR(G591&lt;1,G591&gt;E591,MOD(G591,1)&lt;&gt;0),"Semak jumlah hadir","OK")),IF(AND(G591&lt;&gt;"",G591&lt;&gt;0),"Jumlah perlu kosong / 0","OK")))))))</f>
        <v/>
      </c>
    </row>
    <row r="592" spans="11:12" ht="30" customHeight="1">
      <c r="K592" s="9">
        <f>IF(L592="","",IF(AND(L592="OK",F592="Hadir"),G592,0))</f>
        <v/>
      </c>
      <c r="L592" s="9">
        <f>IF(AND(A592="",B592="",C592="",D592="",E592="",F592="",G592="",H592="",I592="",J592=""),"",IF(OR(A592="",C592="",COUNTIF(MajlisTetamu,B592)&lt;&gt;1),"Isi ID / majlis / nama",IF(COUNTIFS(TetamuTable[ID kumpulan],A592,TetamuTable[Majlis],B592)&gt;1,"ID berganda untuk majlis",IF(NOT(ISNUMBER(E592)),"Semak kapasiti",IF(OR(E592&lt;1,MOD(E592,1)&lt;&gt;0),"Semak kapasiti",IF(AND(F592&lt;&gt;"Belum menjawab",F592&lt;&gt;"Hadir",F592&lt;&gt;"Tidak hadir"),"Isi jawapan",IF(F592="Hadir",IF(NOT(ISNUMBER(G592)),"Semak jumlah hadir",IF(OR(G592&lt;1,G592&gt;E592,MOD(G592,1)&lt;&gt;0),"Semak jumlah hadir","OK")),IF(AND(G592&lt;&gt;"",G592&lt;&gt;0),"Jumlah perlu kosong / 0","OK")))))))</f>
        <v/>
      </c>
    </row>
    <row r="593" spans="11:12" ht="30" customHeight="1">
      <c r="K593" s="9">
        <f>IF(L593="","",IF(AND(L593="OK",F593="Hadir"),G593,0))</f>
        <v/>
      </c>
      <c r="L593" s="9">
        <f>IF(AND(A593="",B593="",C593="",D593="",E593="",F593="",G593="",H593="",I593="",J593=""),"",IF(OR(A593="",C593="",COUNTIF(MajlisTetamu,B593)&lt;&gt;1),"Isi ID / majlis / nama",IF(COUNTIFS(TetamuTable[ID kumpulan],A593,TetamuTable[Majlis],B593)&gt;1,"ID berganda untuk majlis",IF(NOT(ISNUMBER(E593)),"Semak kapasiti",IF(OR(E593&lt;1,MOD(E593,1)&lt;&gt;0),"Semak kapasiti",IF(AND(F593&lt;&gt;"Belum menjawab",F593&lt;&gt;"Hadir",F593&lt;&gt;"Tidak hadir"),"Isi jawapan",IF(F593="Hadir",IF(NOT(ISNUMBER(G593)),"Semak jumlah hadir",IF(OR(G593&lt;1,G593&gt;E593,MOD(G593,1)&lt;&gt;0),"Semak jumlah hadir","OK")),IF(AND(G593&lt;&gt;"",G593&lt;&gt;0),"Jumlah perlu kosong / 0","OK")))))))</f>
        <v/>
      </c>
    </row>
    <row r="594" spans="11:12" ht="30" customHeight="1">
      <c r="K594" s="9">
        <f>IF(L594="","",IF(AND(L594="OK",F594="Hadir"),G594,0))</f>
        <v/>
      </c>
      <c r="L594" s="9">
        <f>IF(AND(A594="",B594="",C594="",D594="",E594="",F594="",G594="",H594="",I594="",J594=""),"",IF(OR(A594="",C594="",COUNTIF(MajlisTetamu,B594)&lt;&gt;1),"Isi ID / majlis / nama",IF(COUNTIFS(TetamuTable[ID kumpulan],A594,TetamuTable[Majlis],B594)&gt;1,"ID berganda untuk majlis",IF(NOT(ISNUMBER(E594)),"Semak kapasiti",IF(OR(E594&lt;1,MOD(E594,1)&lt;&gt;0),"Semak kapasiti",IF(AND(F594&lt;&gt;"Belum menjawab",F594&lt;&gt;"Hadir",F594&lt;&gt;"Tidak hadir"),"Isi jawapan",IF(F594="Hadir",IF(NOT(ISNUMBER(G594)),"Semak jumlah hadir",IF(OR(G594&lt;1,G594&gt;E594,MOD(G594,1)&lt;&gt;0),"Semak jumlah hadir","OK")),IF(AND(G594&lt;&gt;"",G594&lt;&gt;0),"Jumlah perlu kosong / 0","OK")))))))</f>
        <v/>
      </c>
    </row>
    <row r="595" spans="11:12" ht="30" customHeight="1">
      <c r="K595" s="9">
        <f>IF(L595="","",IF(AND(L595="OK",F595="Hadir"),G595,0))</f>
        <v/>
      </c>
      <c r="L595" s="9">
        <f>IF(AND(A595="",B595="",C595="",D595="",E595="",F595="",G595="",H595="",I595="",J595=""),"",IF(OR(A595="",C595="",COUNTIF(MajlisTetamu,B595)&lt;&gt;1),"Isi ID / majlis / nama",IF(COUNTIFS(TetamuTable[ID kumpulan],A595,TetamuTable[Majlis],B595)&gt;1,"ID berganda untuk majlis",IF(NOT(ISNUMBER(E595)),"Semak kapasiti",IF(OR(E595&lt;1,MOD(E595,1)&lt;&gt;0),"Semak kapasiti",IF(AND(F595&lt;&gt;"Belum menjawab",F595&lt;&gt;"Hadir",F595&lt;&gt;"Tidak hadir"),"Isi jawapan",IF(F595="Hadir",IF(NOT(ISNUMBER(G595)),"Semak jumlah hadir",IF(OR(G595&lt;1,G595&gt;E595,MOD(G595,1)&lt;&gt;0),"Semak jumlah hadir","OK")),IF(AND(G595&lt;&gt;"",G595&lt;&gt;0),"Jumlah perlu kosong / 0","OK")))))))</f>
        <v/>
      </c>
    </row>
    <row r="596" spans="11:12" ht="30" customHeight="1">
      <c r="K596" s="9">
        <f>IF(L596="","",IF(AND(L596="OK",F596="Hadir"),G596,0))</f>
        <v/>
      </c>
      <c r="L596" s="9">
        <f>IF(AND(A596="",B596="",C596="",D596="",E596="",F596="",G596="",H596="",I596="",J596=""),"",IF(OR(A596="",C596="",COUNTIF(MajlisTetamu,B596)&lt;&gt;1),"Isi ID / majlis / nama",IF(COUNTIFS(TetamuTable[ID kumpulan],A596,TetamuTable[Majlis],B596)&gt;1,"ID berganda untuk majlis",IF(NOT(ISNUMBER(E596)),"Semak kapasiti",IF(OR(E596&lt;1,MOD(E596,1)&lt;&gt;0),"Semak kapasiti",IF(AND(F596&lt;&gt;"Belum menjawab",F596&lt;&gt;"Hadir",F596&lt;&gt;"Tidak hadir"),"Isi jawapan",IF(F596="Hadir",IF(NOT(ISNUMBER(G596)),"Semak jumlah hadir",IF(OR(G596&lt;1,G596&gt;E596,MOD(G596,1)&lt;&gt;0),"Semak jumlah hadir","OK")),IF(AND(G596&lt;&gt;"",G596&lt;&gt;0),"Jumlah perlu kosong / 0","OK")))))))</f>
        <v/>
      </c>
    </row>
    <row r="597" spans="11:12" ht="30" customHeight="1">
      <c r="K597" s="9">
        <f>IF(L597="","",IF(AND(L597="OK",F597="Hadir"),G597,0))</f>
        <v/>
      </c>
      <c r="L597" s="9">
        <f>IF(AND(A597="",B597="",C597="",D597="",E597="",F597="",G597="",H597="",I597="",J597=""),"",IF(OR(A597="",C597="",COUNTIF(MajlisTetamu,B597)&lt;&gt;1),"Isi ID / majlis / nama",IF(COUNTIFS(TetamuTable[ID kumpulan],A597,TetamuTable[Majlis],B597)&gt;1,"ID berganda untuk majlis",IF(NOT(ISNUMBER(E597)),"Semak kapasiti",IF(OR(E597&lt;1,MOD(E597,1)&lt;&gt;0),"Semak kapasiti",IF(AND(F597&lt;&gt;"Belum menjawab",F597&lt;&gt;"Hadir",F597&lt;&gt;"Tidak hadir"),"Isi jawapan",IF(F597="Hadir",IF(NOT(ISNUMBER(G597)),"Semak jumlah hadir",IF(OR(G597&lt;1,G597&gt;E597,MOD(G597,1)&lt;&gt;0),"Semak jumlah hadir","OK")),IF(AND(G597&lt;&gt;"",G597&lt;&gt;0),"Jumlah perlu kosong / 0","OK")))))))</f>
        <v/>
      </c>
    </row>
    <row r="598" spans="11:12" ht="30" customHeight="1">
      <c r="K598" s="9">
        <f>IF(L598="","",IF(AND(L598="OK",F598="Hadir"),G598,0))</f>
        <v/>
      </c>
      <c r="L598" s="9">
        <f>IF(AND(A598="",B598="",C598="",D598="",E598="",F598="",G598="",H598="",I598="",J598=""),"",IF(OR(A598="",C598="",COUNTIF(MajlisTetamu,B598)&lt;&gt;1),"Isi ID / majlis / nama",IF(COUNTIFS(TetamuTable[ID kumpulan],A598,TetamuTable[Majlis],B598)&gt;1,"ID berganda untuk majlis",IF(NOT(ISNUMBER(E598)),"Semak kapasiti",IF(OR(E598&lt;1,MOD(E598,1)&lt;&gt;0),"Semak kapasiti",IF(AND(F598&lt;&gt;"Belum menjawab",F598&lt;&gt;"Hadir",F598&lt;&gt;"Tidak hadir"),"Isi jawapan",IF(F598="Hadir",IF(NOT(ISNUMBER(G598)),"Semak jumlah hadir",IF(OR(G598&lt;1,G598&gt;E598,MOD(G598,1)&lt;&gt;0),"Semak jumlah hadir","OK")),IF(AND(G598&lt;&gt;"",G598&lt;&gt;0),"Jumlah perlu kosong / 0","OK")))))))</f>
        <v/>
      </c>
    </row>
    <row r="599" spans="11:12" ht="30" customHeight="1">
      <c r="K599" s="9">
        <f>IF(L599="","",IF(AND(L599="OK",F599="Hadir"),G599,0))</f>
        <v/>
      </c>
      <c r="L599" s="9">
        <f>IF(AND(A599="",B599="",C599="",D599="",E599="",F599="",G599="",H599="",I599="",J599=""),"",IF(OR(A599="",C599="",COUNTIF(MajlisTetamu,B599)&lt;&gt;1),"Isi ID / majlis / nama",IF(COUNTIFS(TetamuTable[ID kumpulan],A599,TetamuTable[Majlis],B599)&gt;1,"ID berganda untuk majlis",IF(NOT(ISNUMBER(E599)),"Semak kapasiti",IF(OR(E599&lt;1,MOD(E599,1)&lt;&gt;0),"Semak kapasiti",IF(AND(F599&lt;&gt;"Belum menjawab",F599&lt;&gt;"Hadir",F599&lt;&gt;"Tidak hadir"),"Isi jawapan",IF(F599="Hadir",IF(NOT(ISNUMBER(G599)),"Semak jumlah hadir",IF(OR(G599&lt;1,G599&gt;E599,MOD(G599,1)&lt;&gt;0),"Semak jumlah hadir","OK")),IF(AND(G599&lt;&gt;"",G599&lt;&gt;0),"Jumlah perlu kosong / 0","OK")))))))</f>
        <v/>
      </c>
    </row>
    <row r="600" spans="11:12" ht="30" customHeight="1">
      <c r="K600" s="9">
        <f>IF(L600="","",IF(AND(L600="OK",F600="Hadir"),G600,0))</f>
        <v/>
      </c>
      <c r="L600" s="9">
        <f>IF(AND(A600="",B600="",C600="",D600="",E600="",F600="",G600="",H600="",I600="",J600=""),"",IF(OR(A600="",C600="",COUNTIF(MajlisTetamu,B600)&lt;&gt;1),"Isi ID / majlis / nama",IF(COUNTIFS(TetamuTable[ID kumpulan],A600,TetamuTable[Majlis],B600)&gt;1,"ID berganda untuk majlis",IF(NOT(ISNUMBER(E600)),"Semak kapasiti",IF(OR(E600&lt;1,MOD(E600,1)&lt;&gt;0),"Semak kapasiti",IF(AND(F600&lt;&gt;"Belum menjawab",F600&lt;&gt;"Hadir",F600&lt;&gt;"Tidak hadir"),"Isi jawapan",IF(F600="Hadir",IF(NOT(ISNUMBER(G600)),"Semak jumlah hadir",IF(OR(G600&lt;1,G600&gt;E600,MOD(G600,1)&lt;&gt;0),"Semak jumlah hadir","OK")),IF(AND(G600&lt;&gt;"",G600&lt;&gt;0),"Jumlah perlu kosong / 0","OK")))))))</f>
        <v/>
      </c>
    </row>
    <row r="601" spans="11:12" ht="30" customHeight="1">
      <c r="K601" s="9">
        <f>IF(L601="","",IF(AND(L601="OK",F601="Hadir"),G601,0))</f>
        <v/>
      </c>
      <c r="L601" s="9">
        <f>IF(AND(A601="",B601="",C601="",D601="",E601="",F601="",G601="",H601="",I601="",J601=""),"",IF(OR(A601="",C601="",COUNTIF(MajlisTetamu,B601)&lt;&gt;1),"Isi ID / majlis / nama",IF(COUNTIFS(TetamuTable[ID kumpulan],A601,TetamuTable[Majlis],B601)&gt;1,"ID berganda untuk majlis",IF(NOT(ISNUMBER(E601)),"Semak kapasiti",IF(OR(E601&lt;1,MOD(E601,1)&lt;&gt;0),"Semak kapasiti",IF(AND(F601&lt;&gt;"Belum menjawab",F601&lt;&gt;"Hadir",F601&lt;&gt;"Tidak hadir"),"Isi jawapan",IF(F601="Hadir",IF(NOT(ISNUMBER(G601)),"Semak jumlah hadir",IF(OR(G601&lt;1,G601&gt;E601,MOD(G601,1)&lt;&gt;0),"Semak jumlah hadir","OK")),IF(AND(G601&lt;&gt;"",G601&lt;&gt;0),"Jumlah perlu kosong / 0","OK")))))))</f>
        <v/>
      </c>
    </row>
    <row r="602" spans="11:12" ht="30" customHeight="1">
      <c r="K602" s="9">
        <f>IF(L602="","",IF(AND(L602="OK",F602="Hadir"),G602,0))</f>
        <v/>
      </c>
      <c r="L602" s="9">
        <f>IF(AND(A602="",B602="",C602="",D602="",E602="",F602="",G602="",H602="",I602="",J602=""),"",IF(OR(A602="",C602="",COUNTIF(MajlisTetamu,B602)&lt;&gt;1),"Isi ID / majlis / nama",IF(COUNTIFS(TetamuTable[ID kumpulan],A602,TetamuTable[Majlis],B602)&gt;1,"ID berganda untuk majlis",IF(NOT(ISNUMBER(E602)),"Semak kapasiti",IF(OR(E602&lt;1,MOD(E602,1)&lt;&gt;0),"Semak kapasiti",IF(AND(F602&lt;&gt;"Belum menjawab",F602&lt;&gt;"Hadir",F602&lt;&gt;"Tidak hadir"),"Isi jawapan",IF(F602="Hadir",IF(NOT(ISNUMBER(G602)),"Semak jumlah hadir",IF(OR(G602&lt;1,G602&gt;E602,MOD(G602,1)&lt;&gt;0),"Semak jumlah hadir","OK")),IF(AND(G602&lt;&gt;"",G602&lt;&gt;0),"Jumlah perlu kosong / 0","OK")))))))</f>
        <v/>
      </c>
    </row>
    <row r="603" spans="11:12" ht="30" customHeight="1">
      <c r="K603" s="9">
        <f>IF(L603="","",IF(AND(L603="OK",F603="Hadir"),G603,0))</f>
        <v/>
      </c>
      <c r="L603" s="9">
        <f>IF(AND(A603="",B603="",C603="",D603="",E603="",F603="",G603="",H603="",I603="",J603=""),"",IF(OR(A603="",C603="",COUNTIF(MajlisTetamu,B603)&lt;&gt;1),"Isi ID / majlis / nama",IF(COUNTIFS(TetamuTable[ID kumpulan],A603,TetamuTable[Majlis],B603)&gt;1,"ID berganda untuk majlis",IF(NOT(ISNUMBER(E603)),"Semak kapasiti",IF(OR(E603&lt;1,MOD(E603,1)&lt;&gt;0),"Semak kapasiti",IF(AND(F603&lt;&gt;"Belum menjawab",F603&lt;&gt;"Hadir",F603&lt;&gt;"Tidak hadir"),"Isi jawapan",IF(F603="Hadir",IF(NOT(ISNUMBER(G603)),"Semak jumlah hadir",IF(OR(G603&lt;1,G603&gt;E603,MOD(G603,1)&lt;&gt;0),"Semak jumlah hadir","OK")),IF(AND(G603&lt;&gt;"",G603&lt;&gt;0),"Jumlah perlu kosong / 0","OK")))))))</f>
        <v/>
      </c>
    </row>
    <row r="604" spans="11:12" ht="30" customHeight="1">
      <c r="K604" s="9">
        <f>IF(L604="","",IF(AND(L604="OK",F604="Hadir"),G604,0))</f>
        <v/>
      </c>
      <c r="L604" s="9">
        <f>IF(AND(A604="",B604="",C604="",D604="",E604="",F604="",G604="",H604="",I604="",J604=""),"",IF(OR(A604="",C604="",COUNTIF(MajlisTetamu,B604)&lt;&gt;1),"Isi ID / majlis / nama",IF(COUNTIFS(TetamuTable[ID kumpulan],A604,TetamuTable[Majlis],B604)&gt;1,"ID berganda untuk majlis",IF(NOT(ISNUMBER(E604)),"Semak kapasiti",IF(OR(E604&lt;1,MOD(E604,1)&lt;&gt;0),"Semak kapasiti",IF(AND(F604&lt;&gt;"Belum menjawab",F604&lt;&gt;"Hadir",F604&lt;&gt;"Tidak hadir"),"Isi jawapan",IF(F604="Hadir",IF(NOT(ISNUMBER(G604)),"Semak jumlah hadir",IF(OR(G604&lt;1,G604&gt;E604,MOD(G604,1)&lt;&gt;0),"Semak jumlah hadir","OK")),IF(AND(G604&lt;&gt;"",G604&lt;&gt;0),"Jumlah perlu kosong / 0","OK")))))))</f>
        <v/>
      </c>
    </row>
    <row r="605" spans="11:12" ht="30" customHeight="1">
      <c r="K605" s="9">
        <f>IF(L605="","",IF(AND(L605="OK",F605="Hadir"),G605,0))</f>
        <v/>
      </c>
      <c r="L605" s="9">
        <f>IF(AND(A605="",B605="",C605="",D605="",E605="",F605="",G605="",H605="",I605="",J605=""),"",IF(OR(A605="",C605="",COUNTIF(MajlisTetamu,B605)&lt;&gt;1),"Isi ID / majlis / nama",IF(COUNTIFS(TetamuTable[ID kumpulan],A605,TetamuTable[Majlis],B605)&gt;1,"ID berganda untuk majlis",IF(NOT(ISNUMBER(E605)),"Semak kapasiti",IF(OR(E605&lt;1,MOD(E605,1)&lt;&gt;0),"Semak kapasiti",IF(AND(F605&lt;&gt;"Belum menjawab",F605&lt;&gt;"Hadir",F605&lt;&gt;"Tidak hadir"),"Isi jawapan",IF(F605="Hadir",IF(NOT(ISNUMBER(G605)),"Semak jumlah hadir",IF(OR(G605&lt;1,G605&gt;E605,MOD(G605,1)&lt;&gt;0),"Semak jumlah hadir","OK")),IF(AND(G605&lt;&gt;"",G605&lt;&gt;0),"Jumlah perlu kosong / 0","OK")))))))</f>
        <v/>
      </c>
    </row>
    <row r="606" spans="11:12" ht="30" customHeight="1">
      <c r="K606" s="9">
        <f>IF(L606="","",IF(AND(L606="OK",F606="Hadir"),G606,0))</f>
        <v/>
      </c>
      <c r="L606" s="9">
        <f>IF(AND(A606="",B606="",C606="",D606="",E606="",F606="",G606="",H606="",I606="",J606=""),"",IF(OR(A606="",C606="",COUNTIF(MajlisTetamu,B606)&lt;&gt;1),"Isi ID / majlis / nama",IF(COUNTIFS(TetamuTable[ID kumpulan],A606,TetamuTable[Majlis],B606)&gt;1,"ID berganda untuk majlis",IF(NOT(ISNUMBER(E606)),"Semak kapasiti",IF(OR(E606&lt;1,MOD(E606,1)&lt;&gt;0),"Semak kapasiti",IF(AND(F606&lt;&gt;"Belum menjawab",F606&lt;&gt;"Hadir",F606&lt;&gt;"Tidak hadir"),"Isi jawapan",IF(F606="Hadir",IF(NOT(ISNUMBER(G606)),"Semak jumlah hadir",IF(OR(G606&lt;1,G606&gt;E606,MOD(G606,1)&lt;&gt;0),"Semak jumlah hadir","OK")),IF(AND(G606&lt;&gt;"",G606&lt;&gt;0),"Jumlah perlu kosong / 0","OK")))))))</f>
        <v/>
      </c>
    </row>
    <row r="607" spans="11:12" ht="30" customHeight="1">
      <c r="K607" s="9">
        <f>IF(L607="","",IF(AND(L607="OK",F607="Hadir"),G607,0))</f>
        <v/>
      </c>
      <c r="L607" s="9">
        <f>IF(AND(A607="",B607="",C607="",D607="",E607="",F607="",G607="",H607="",I607="",J607=""),"",IF(OR(A607="",C607="",COUNTIF(MajlisTetamu,B607)&lt;&gt;1),"Isi ID / majlis / nama",IF(COUNTIFS(TetamuTable[ID kumpulan],A607,TetamuTable[Majlis],B607)&gt;1,"ID berganda untuk majlis",IF(NOT(ISNUMBER(E607)),"Semak kapasiti",IF(OR(E607&lt;1,MOD(E607,1)&lt;&gt;0),"Semak kapasiti",IF(AND(F607&lt;&gt;"Belum menjawab",F607&lt;&gt;"Hadir",F607&lt;&gt;"Tidak hadir"),"Isi jawapan",IF(F607="Hadir",IF(NOT(ISNUMBER(G607)),"Semak jumlah hadir",IF(OR(G607&lt;1,G607&gt;E607,MOD(G607,1)&lt;&gt;0),"Semak jumlah hadir","OK")),IF(AND(G607&lt;&gt;"",G607&lt;&gt;0),"Jumlah perlu kosong / 0","OK")))))))</f>
        <v/>
      </c>
    </row>
    <row r="608" spans="11:12" ht="30" customHeight="1">
      <c r="K608" s="9">
        <f>IF(L608="","",IF(AND(L608="OK",F608="Hadir"),G608,0))</f>
        <v/>
      </c>
      <c r="L608" s="9">
        <f>IF(AND(A608="",B608="",C608="",D608="",E608="",F608="",G608="",H608="",I608="",J608=""),"",IF(OR(A608="",C608="",COUNTIF(MajlisTetamu,B608)&lt;&gt;1),"Isi ID / majlis / nama",IF(COUNTIFS(TetamuTable[ID kumpulan],A608,TetamuTable[Majlis],B608)&gt;1,"ID berganda untuk majlis",IF(NOT(ISNUMBER(E608)),"Semak kapasiti",IF(OR(E608&lt;1,MOD(E608,1)&lt;&gt;0),"Semak kapasiti",IF(AND(F608&lt;&gt;"Belum menjawab",F608&lt;&gt;"Hadir",F608&lt;&gt;"Tidak hadir"),"Isi jawapan",IF(F608="Hadir",IF(NOT(ISNUMBER(G608)),"Semak jumlah hadir",IF(OR(G608&lt;1,G608&gt;E608,MOD(G608,1)&lt;&gt;0),"Semak jumlah hadir","OK")),IF(AND(G608&lt;&gt;"",G608&lt;&gt;0),"Jumlah perlu kosong / 0","OK")))))))</f>
        <v/>
      </c>
    </row>
    <row r="609" spans="11:12" ht="30" customHeight="1">
      <c r="K609" s="9">
        <f>IF(L609="","",IF(AND(L609="OK",F609="Hadir"),G609,0))</f>
        <v/>
      </c>
      <c r="L609" s="9">
        <f>IF(AND(A609="",B609="",C609="",D609="",E609="",F609="",G609="",H609="",I609="",J609=""),"",IF(OR(A609="",C609="",COUNTIF(MajlisTetamu,B609)&lt;&gt;1),"Isi ID / majlis / nama",IF(COUNTIFS(TetamuTable[ID kumpulan],A609,TetamuTable[Majlis],B609)&gt;1,"ID berganda untuk majlis",IF(NOT(ISNUMBER(E609)),"Semak kapasiti",IF(OR(E609&lt;1,MOD(E609,1)&lt;&gt;0),"Semak kapasiti",IF(AND(F609&lt;&gt;"Belum menjawab",F609&lt;&gt;"Hadir",F609&lt;&gt;"Tidak hadir"),"Isi jawapan",IF(F609="Hadir",IF(NOT(ISNUMBER(G609)),"Semak jumlah hadir",IF(OR(G609&lt;1,G609&gt;E609,MOD(G609,1)&lt;&gt;0),"Semak jumlah hadir","OK")),IF(AND(G609&lt;&gt;"",G609&lt;&gt;0),"Jumlah perlu kosong / 0","OK")))))))</f>
        <v/>
      </c>
    </row>
    <row r="610" spans="11:12" ht="30" customHeight="1">
      <c r="K610" s="9">
        <f>IF(L610="","",IF(AND(L610="OK",F610="Hadir"),G610,0))</f>
        <v/>
      </c>
      <c r="L610" s="9">
        <f>IF(AND(A610="",B610="",C610="",D610="",E610="",F610="",G610="",H610="",I610="",J610=""),"",IF(OR(A610="",C610="",COUNTIF(MajlisTetamu,B610)&lt;&gt;1),"Isi ID / majlis / nama",IF(COUNTIFS(TetamuTable[ID kumpulan],A610,TetamuTable[Majlis],B610)&gt;1,"ID berganda untuk majlis",IF(NOT(ISNUMBER(E610)),"Semak kapasiti",IF(OR(E610&lt;1,MOD(E610,1)&lt;&gt;0),"Semak kapasiti",IF(AND(F610&lt;&gt;"Belum menjawab",F610&lt;&gt;"Hadir",F610&lt;&gt;"Tidak hadir"),"Isi jawapan",IF(F610="Hadir",IF(NOT(ISNUMBER(G610)),"Semak jumlah hadir",IF(OR(G610&lt;1,G610&gt;E610,MOD(G610,1)&lt;&gt;0),"Semak jumlah hadir","OK")),IF(AND(G610&lt;&gt;"",G610&lt;&gt;0),"Jumlah perlu kosong / 0","OK")))))))</f>
        <v/>
      </c>
    </row>
    <row r="611" spans="11:12" ht="30" customHeight="1">
      <c r="K611" s="9">
        <f>IF(L611="","",IF(AND(L611="OK",F611="Hadir"),G611,0))</f>
        <v/>
      </c>
      <c r="L611" s="9">
        <f>IF(AND(A611="",B611="",C611="",D611="",E611="",F611="",G611="",H611="",I611="",J611=""),"",IF(OR(A611="",C611="",COUNTIF(MajlisTetamu,B611)&lt;&gt;1),"Isi ID / majlis / nama",IF(COUNTIFS(TetamuTable[ID kumpulan],A611,TetamuTable[Majlis],B611)&gt;1,"ID berganda untuk majlis",IF(NOT(ISNUMBER(E611)),"Semak kapasiti",IF(OR(E611&lt;1,MOD(E611,1)&lt;&gt;0),"Semak kapasiti",IF(AND(F611&lt;&gt;"Belum menjawab",F611&lt;&gt;"Hadir",F611&lt;&gt;"Tidak hadir"),"Isi jawapan",IF(F611="Hadir",IF(NOT(ISNUMBER(G611)),"Semak jumlah hadir",IF(OR(G611&lt;1,G611&gt;E611,MOD(G611,1)&lt;&gt;0),"Semak jumlah hadir","OK")),IF(AND(G611&lt;&gt;"",G611&lt;&gt;0),"Jumlah perlu kosong / 0","OK")))))))</f>
        <v/>
      </c>
    </row>
    <row r="612" spans="11:12" ht="30" customHeight="1">
      <c r="K612" s="9">
        <f>IF(L612="","",IF(AND(L612="OK",F612="Hadir"),G612,0))</f>
        <v/>
      </c>
      <c r="L612" s="9">
        <f>IF(AND(A612="",B612="",C612="",D612="",E612="",F612="",G612="",H612="",I612="",J612=""),"",IF(OR(A612="",C612="",COUNTIF(MajlisTetamu,B612)&lt;&gt;1),"Isi ID / majlis / nama",IF(COUNTIFS(TetamuTable[ID kumpulan],A612,TetamuTable[Majlis],B612)&gt;1,"ID berganda untuk majlis",IF(NOT(ISNUMBER(E612)),"Semak kapasiti",IF(OR(E612&lt;1,MOD(E612,1)&lt;&gt;0),"Semak kapasiti",IF(AND(F612&lt;&gt;"Belum menjawab",F612&lt;&gt;"Hadir",F612&lt;&gt;"Tidak hadir"),"Isi jawapan",IF(F612="Hadir",IF(NOT(ISNUMBER(G612)),"Semak jumlah hadir",IF(OR(G612&lt;1,G612&gt;E612,MOD(G612,1)&lt;&gt;0),"Semak jumlah hadir","OK")),IF(AND(G612&lt;&gt;"",G612&lt;&gt;0),"Jumlah perlu kosong / 0","OK")))))))</f>
        <v/>
      </c>
    </row>
    <row r="613" spans="11:12" ht="30" customHeight="1">
      <c r="K613" s="9">
        <f>IF(L613="","",IF(AND(L613="OK",F613="Hadir"),G613,0))</f>
        <v/>
      </c>
      <c r="L613" s="9">
        <f>IF(AND(A613="",B613="",C613="",D613="",E613="",F613="",G613="",H613="",I613="",J613=""),"",IF(OR(A613="",C613="",COUNTIF(MajlisTetamu,B613)&lt;&gt;1),"Isi ID / majlis / nama",IF(COUNTIFS(TetamuTable[ID kumpulan],A613,TetamuTable[Majlis],B613)&gt;1,"ID berganda untuk majlis",IF(NOT(ISNUMBER(E613)),"Semak kapasiti",IF(OR(E613&lt;1,MOD(E613,1)&lt;&gt;0),"Semak kapasiti",IF(AND(F613&lt;&gt;"Belum menjawab",F613&lt;&gt;"Hadir",F613&lt;&gt;"Tidak hadir"),"Isi jawapan",IF(F613="Hadir",IF(NOT(ISNUMBER(G613)),"Semak jumlah hadir",IF(OR(G613&lt;1,G613&gt;E613,MOD(G613,1)&lt;&gt;0),"Semak jumlah hadir","OK")),IF(AND(G613&lt;&gt;"",G613&lt;&gt;0),"Jumlah perlu kosong / 0","OK")))))))</f>
        <v/>
      </c>
    </row>
    <row r="614" spans="11:12" ht="30" customHeight="1">
      <c r="K614" s="9">
        <f>IF(L614="","",IF(AND(L614="OK",F614="Hadir"),G614,0))</f>
        <v/>
      </c>
      <c r="L614" s="9">
        <f>IF(AND(A614="",B614="",C614="",D614="",E614="",F614="",G614="",H614="",I614="",J614=""),"",IF(OR(A614="",C614="",COUNTIF(MajlisTetamu,B614)&lt;&gt;1),"Isi ID / majlis / nama",IF(COUNTIFS(TetamuTable[ID kumpulan],A614,TetamuTable[Majlis],B614)&gt;1,"ID berganda untuk majlis",IF(NOT(ISNUMBER(E614)),"Semak kapasiti",IF(OR(E614&lt;1,MOD(E614,1)&lt;&gt;0),"Semak kapasiti",IF(AND(F614&lt;&gt;"Belum menjawab",F614&lt;&gt;"Hadir",F614&lt;&gt;"Tidak hadir"),"Isi jawapan",IF(F614="Hadir",IF(NOT(ISNUMBER(G614)),"Semak jumlah hadir",IF(OR(G614&lt;1,G614&gt;E614,MOD(G614,1)&lt;&gt;0),"Semak jumlah hadir","OK")),IF(AND(G614&lt;&gt;"",G614&lt;&gt;0),"Jumlah perlu kosong / 0","OK")))))))</f>
        <v/>
      </c>
    </row>
    <row r="615" spans="11:12" ht="30" customHeight="1">
      <c r="K615" s="9">
        <f>IF(L615="","",IF(AND(L615="OK",F615="Hadir"),G615,0))</f>
        <v/>
      </c>
      <c r="L615" s="9">
        <f>IF(AND(A615="",B615="",C615="",D615="",E615="",F615="",G615="",H615="",I615="",J615=""),"",IF(OR(A615="",C615="",COUNTIF(MajlisTetamu,B615)&lt;&gt;1),"Isi ID / majlis / nama",IF(COUNTIFS(TetamuTable[ID kumpulan],A615,TetamuTable[Majlis],B615)&gt;1,"ID berganda untuk majlis",IF(NOT(ISNUMBER(E615)),"Semak kapasiti",IF(OR(E615&lt;1,MOD(E615,1)&lt;&gt;0),"Semak kapasiti",IF(AND(F615&lt;&gt;"Belum menjawab",F615&lt;&gt;"Hadir",F615&lt;&gt;"Tidak hadir"),"Isi jawapan",IF(F615="Hadir",IF(NOT(ISNUMBER(G615)),"Semak jumlah hadir",IF(OR(G615&lt;1,G615&gt;E615,MOD(G615,1)&lt;&gt;0),"Semak jumlah hadir","OK")),IF(AND(G615&lt;&gt;"",G615&lt;&gt;0),"Jumlah perlu kosong / 0","OK")))))))</f>
        <v/>
      </c>
    </row>
    <row r="616" spans="11:12" ht="30" customHeight="1">
      <c r="K616" s="9">
        <f>IF(L616="","",IF(AND(L616="OK",F616="Hadir"),G616,0))</f>
        <v/>
      </c>
      <c r="L616" s="9">
        <f>IF(AND(A616="",B616="",C616="",D616="",E616="",F616="",G616="",H616="",I616="",J616=""),"",IF(OR(A616="",C616="",COUNTIF(MajlisTetamu,B616)&lt;&gt;1),"Isi ID / majlis / nama",IF(COUNTIFS(TetamuTable[ID kumpulan],A616,TetamuTable[Majlis],B616)&gt;1,"ID berganda untuk majlis",IF(NOT(ISNUMBER(E616)),"Semak kapasiti",IF(OR(E616&lt;1,MOD(E616,1)&lt;&gt;0),"Semak kapasiti",IF(AND(F616&lt;&gt;"Belum menjawab",F616&lt;&gt;"Hadir",F616&lt;&gt;"Tidak hadir"),"Isi jawapan",IF(F616="Hadir",IF(NOT(ISNUMBER(G616)),"Semak jumlah hadir",IF(OR(G616&lt;1,G616&gt;E616,MOD(G616,1)&lt;&gt;0),"Semak jumlah hadir","OK")),IF(AND(G616&lt;&gt;"",G616&lt;&gt;0),"Jumlah perlu kosong / 0","OK")))))))</f>
        <v/>
      </c>
    </row>
    <row r="617" spans="11:12" ht="30" customHeight="1">
      <c r="K617" s="9">
        <f>IF(L617="","",IF(AND(L617="OK",F617="Hadir"),G617,0))</f>
        <v/>
      </c>
      <c r="L617" s="9">
        <f>IF(AND(A617="",B617="",C617="",D617="",E617="",F617="",G617="",H617="",I617="",J617=""),"",IF(OR(A617="",C617="",COUNTIF(MajlisTetamu,B617)&lt;&gt;1),"Isi ID / majlis / nama",IF(COUNTIFS(TetamuTable[ID kumpulan],A617,TetamuTable[Majlis],B617)&gt;1,"ID berganda untuk majlis",IF(NOT(ISNUMBER(E617)),"Semak kapasiti",IF(OR(E617&lt;1,MOD(E617,1)&lt;&gt;0),"Semak kapasiti",IF(AND(F617&lt;&gt;"Belum menjawab",F617&lt;&gt;"Hadir",F617&lt;&gt;"Tidak hadir"),"Isi jawapan",IF(F617="Hadir",IF(NOT(ISNUMBER(G617)),"Semak jumlah hadir",IF(OR(G617&lt;1,G617&gt;E617,MOD(G617,1)&lt;&gt;0),"Semak jumlah hadir","OK")),IF(AND(G617&lt;&gt;"",G617&lt;&gt;0),"Jumlah perlu kosong / 0","OK")))))))</f>
        <v/>
      </c>
    </row>
    <row r="618" spans="11:12" ht="30" customHeight="1">
      <c r="K618" s="9">
        <f>IF(L618="","",IF(AND(L618="OK",F618="Hadir"),G618,0))</f>
        <v/>
      </c>
      <c r="L618" s="9">
        <f>IF(AND(A618="",B618="",C618="",D618="",E618="",F618="",G618="",H618="",I618="",J618=""),"",IF(OR(A618="",C618="",COUNTIF(MajlisTetamu,B618)&lt;&gt;1),"Isi ID / majlis / nama",IF(COUNTIFS(TetamuTable[ID kumpulan],A618,TetamuTable[Majlis],B618)&gt;1,"ID berganda untuk majlis",IF(NOT(ISNUMBER(E618)),"Semak kapasiti",IF(OR(E618&lt;1,MOD(E618,1)&lt;&gt;0),"Semak kapasiti",IF(AND(F618&lt;&gt;"Belum menjawab",F618&lt;&gt;"Hadir",F618&lt;&gt;"Tidak hadir"),"Isi jawapan",IF(F618="Hadir",IF(NOT(ISNUMBER(G618)),"Semak jumlah hadir",IF(OR(G618&lt;1,G618&gt;E618,MOD(G618,1)&lt;&gt;0),"Semak jumlah hadir","OK")),IF(AND(G618&lt;&gt;"",G618&lt;&gt;0),"Jumlah perlu kosong / 0","OK")))))))</f>
        <v/>
      </c>
    </row>
    <row r="619" spans="11:12" ht="30" customHeight="1">
      <c r="K619" s="9">
        <f>IF(L619="","",IF(AND(L619="OK",F619="Hadir"),G619,0))</f>
        <v/>
      </c>
      <c r="L619" s="9">
        <f>IF(AND(A619="",B619="",C619="",D619="",E619="",F619="",G619="",H619="",I619="",J619=""),"",IF(OR(A619="",C619="",COUNTIF(MajlisTetamu,B619)&lt;&gt;1),"Isi ID / majlis / nama",IF(COUNTIFS(TetamuTable[ID kumpulan],A619,TetamuTable[Majlis],B619)&gt;1,"ID berganda untuk majlis",IF(NOT(ISNUMBER(E619)),"Semak kapasiti",IF(OR(E619&lt;1,MOD(E619,1)&lt;&gt;0),"Semak kapasiti",IF(AND(F619&lt;&gt;"Belum menjawab",F619&lt;&gt;"Hadir",F619&lt;&gt;"Tidak hadir"),"Isi jawapan",IF(F619="Hadir",IF(NOT(ISNUMBER(G619)),"Semak jumlah hadir",IF(OR(G619&lt;1,G619&gt;E619,MOD(G619,1)&lt;&gt;0),"Semak jumlah hadir","OK")),IF(AND(G619&lt;&gt;"",G619&lt;&gt;0),"Jumlah perlu kosong / 0","OK")))))))</f>
        <v/>
      </c>
    </row>
    <row r="620" spans="11:12" ht="30" customHeight="1">
      <c r="K620" s="9">
        <f>IF(L620="","",IF(AND(L620="OK",F620="Hadir"),G620,0))</f>
        <v/>
      </c>
      <c r="L620" s="9">
        <f>IF(AND(A620="",B620="",C620="",D620="",E620="",F620="",G620="",H620="",I620="",J620=""),"",IF(OR(A620="",C620="",COUNTIF(MajlisTetamu,B620)&lt;&gt;1),"Isi ID / majlis / nama",IF(COUNTIFS(TetamuTable[ID kumpulan],A620,TetamuTable[Majlis],B620)&gt;1,"ID berganda untuk majlis",IF(NOT(ISNUMBER(E620)),"Semak kapasiti",IF(OR(E620&lt;1,MOD(E620,1)&lt;&gt;0),"Semak kapasiti",IF(AND(F620&lt;&gt;"Belum menjawab",F620&lt;&gt;"Hadir",F620&lt;&gt;"Tidak hadir"),"Isi jawapan",IF(F620="Hadir",IF(NOT(ISNUMBER(G620)),"Semak jumlah hadir",IF(OR(G620&lt;1,G620&gt;E620,MOD(G620,1)&lt;&gt;0),"Semak jumlah hadir","OK")),IF(AND(G620&lt;&gt;"",G620&lt;&gt;0),"Jumlah perlu kosong / 0","OK")))))))</f>
        <v/>
      </c>
    </row>
    <row r="621" spans="11:12" ht="30" customHeight="1">
      <c r="K621" s="9">
        <f>IF(L621="","",IF(AND(L621="OK",F621="Hadir"),G621,0))</f>
        <v/>
      </c>
      <c r="L621" s="9">
        <f>IF(AND(A621="",B621="",C621="",D621="",E621="",F621="",G621="",H621="",I621="",J621=""),"",IF(OR(A621="",C621="",COUNTIF(MajlisTetamu,B621)&lt;&gt;1),"Isi ID / majlis / nama",IF(COUNTIFS(TetamuTable[ID kumpulan],A621,TetamuTable[Majlis],B621)&gt;1,"ID berganda untuk majlis",IF(NOT(ISNUMBER(E621)),"Semak kapasiti",IF(OR(E621&lt;1,MOD(E621,1)&lt;&gt;0),"Semak kapasiti",IF(AND(F621&lt;&gt;"Belum menjawab",F621&lt;&gt;"Hadir",F621&lt;&gt;"Tidak hadir"),"Isi jawapan",IF(F621="Hadir",IF(NOT(ISNUMBER(G621)),"Semak jumlah hadir",IF(OR(G621&lt;1,G621&gt;E621,MOD(G621,1)&lt;&gt;0),"Semak jumlah hadir","OK")),IF(AND(G621&lt;&gt;"",G621&lt;&gt;0),"Jumlah perlu kosong / 0","OK")))))))</f>
        <v/>
      </c>
    </row>
    <row r="622" spans="11:12" ht="30" customHeight="1">
      <c r="K622" s="9">
        <f>IF(L622="","",IF(AND(L622="OK",F622="Hadir"),G622,0))</f>
        <v/>
      </c>
      <c r="L622" s="9">
        <f>IF(AND(A622="",B622="",C622="",D622="",E622="",F622="",G622="",H622="",I622="",J622=""),"",IF(OR(A622="",C622="",COUNTIF(MajlisTetamu,B622)&lt;&gt;1),"Isi ID / majlis / nama",IF(COUNTIFS(TetamuTable[ID kumpulan],A622,TetamuTable[Majlis],B622)&gt;1,"ID berganda untuk majlis",IF(NOT(ISNUMBER(E622)),"Semak kapasiti",IF(OR(E622&lt;1,MOD(E622,1)&lt;&gt;0),"Semak kapasiti",IF(AND(F622&lt;&gt;"Belum menjawab",F622&lt;&gt;"Hadir",F622&lt;&gt;"Tidak hadir"),"Isi jawapan",IF(F622="Hadir",IF(NOT(ISNUMBER(G622)),"Semak jumlah hadir",IF(OR(G622&lt;1,G622&gt;E622,MOD(G622,1)&lt;&gt;0),"Semak jumlah hadir","OK")),IF(AND(G622&lt;&gt;"",G622&lt;&gt;0),"Jumlah perlu kosong / 0","OK")))))))</f>
        <v/>
      </c>
    </row>
    <row r="623" spans="11:12" ht="30" customHeight="1">
      <c r="K623" s="9">
        <f>IF(L623="","",IF(AND(L623="OK",F623="Hadir"),G623,0))</f>
        <v/>
      </c>
      <c r="L623" s="9">
        <f>IF(AND(A623="",B623="",C623="",D623="",E623="",F623="",G623="",H623="",I623="",J623=""),"",IF(OR(A623="",C623="",COUNTIF(MajlisTetamu,B623)&lt;&gt;1),"Isi ID / majlis / nama",IF(COUNTIFS(TetamuTable[ID kumpulan],A623,TetamuTable[Majlis],B623)&gt;1,"ID berganda untuk majlis",IF(NOT(ISNUMBER(E623)),"Semak kapasiti",IF(OR(E623&lt;1,MOD(E623,1)&lt;&gt;0),"Semak kapasiti",IF(AND(F623&lt;&gt;"Belum menjawab",F623&lt;&gt;"Hadir",F623&lt;&gt;"Tidak hadir"),"Isi jawapan",IF(F623="Hadir",IF(NOT(ISNUMBER(G623)),"Semak jumlah hadir",IF(OR(G623&lt;1,G623&gt;E623,MOD(G623,1)&lt;&gt;0),"Semak jumlah hadir","OK")),IF(AND(G623&lt;&gt;"",G623&lt;&gt;0),"Jumlah perlu kosong / 0","OK")))))))</f>
        <v/>
      </c>
    </row>
    <row r="624" spans="11:12" ht="30" customHeight="1">
      <c r="K624" s="9">
        <f>IF(L624="","",IF(AND(L624="OK",F624="Hadir"),G624,0))</f>
        <v/>
      </c>
      <c r="L624" s="9">
        <f>IF(AND(A624="",B624="",C624="",D624="",E624="",F624="",G624="",H624="",I624="",J624=""),"",IF(OR(A624="",C624="",COUNTIF(MajlisTetamu,B624)&lt;&gt;1),"Isi ID / majlis / nama",IF(COUNTIFS(TetamuTable[ID kumpulan],A624,TetamuTable[Majlis],B624)&gt;1,"ID berganda untuk majlis",IF(NOT(ISNUMBER(E624)),"Semak kapasiti",IF(OR(E624&lt;1,MOD(E624,1)&lt;&gt;0),"Semak kapasiti",IF(AND(F624&lt;&gt;"Belum menjawab",F624&lt;&gt;"Hadir",F624&lt;&gt;"Tidak hadir"),"Isi jawapan",IF(F624="Hadir",IF(NOT(ISNUMBER(G624)),"Semak jumlah hadir",IF(OR(G624&lt;1,G624&gt;E624,MOD(G624,1)&lt;&gt;0),"Semak jumlah hadir","OK")),IF(AND(G624&lt;&gt;"",G624&lt;&gt;0),"Jumlah perlu kosong / 0","OK")))))))</f>
        <v/>
      </c>
    </row>
    <row r="625" spans="11:12" ht="30" customHeight="1">
      <c r="K625" s="9">
        <f>IF(L625="","",IF(AND(L625="OK",F625="Hadir"),G625,0))</f>
        <v/>
      </c>
      <c r="L625" s="9">
        <f>IF(AND(A625="",B625="",C625="",D625="",E625="",F625="",G625="",H625="",I625="",J625=""),"",IF(OR(A625="",C625="",COUNTIF(MajlisTetamu,B625)&lt;&gt;1),"Isi ID / majlis / nama",IF(COUNTIFS(TetamuTable[ID kumpulan],A625,TetamuTable[Majlis],B625)&gt;1,"ID berganda untuk majlis",IF(NOT(ISNUMBER(E625)),"Semak kapasiti",IF(OR(E625&lt;1,MOD(E625,1)&lt;&gt;0),"Semak kapasiti",IF(AND(F625&lt;&gt;"Belum menjawab",F625&lt;&gt;"Hadir",F625&lt;&gt;"Tidak hadir"),"Isi jawapan",IF(F625="Hadir",IF(NOT(ISNUMBER(G625)),"Semak jumlah hadir",IF(OR(G625&lt;1,G625&gt;E625,MOD(G625,1)&lt;&gt;0),"Semak jumlah hadir","OK")),IF(AND(G625&lt;&gt;"",G625&lt;&gt;0),"Jumlah perlu kosong / 0","OK")))))))</f>
        <v/>
      </c>
    </row>
    <row r="626" spans="11:12" ht="30" customHeight="1">
      <c r="K626" s="9">
        <f>IF(L626="","",IF(AND(L626="OK",F626="Hadir"),G626,0))</f>
        <v/>
      </c>
      <c r="L626" s="9">
        <f>IF(AND(A626="",B626="",C626="",D626="",E626="",F626="",G626="",H626="",I626="",J626=""),"",IF(OR(A626="",C626="",COUNTIF(MajlisTetamu,B626)&lt;&gt;1),"Isi ID / majlis / nama",IF(COUNTIFS(TetamuTable[ID kumpulan],A626,TetamuTable[Majlis],B626)&gt;1,"ID berganda untuk majlis",IF(NOT(ISNUMBER(E626)),"Semak kapasiti",IF(OR(E626&lt;1,MOD(E626,1)&lt;&gt;0),"Semak kapasiti",IF(AND(F626&lt;&gt;"Belum menjawab",F626&lt;&gt;"Hadir",F626&lt;&gt;"Tidak hadir"),"Isi jawapan",IF(F626="Hadir",IF(NOT(ISNUMBER(G626)),"Semak jumlah hadir",IF(OR(G626&lt;1,G626&gt;E626,MOD(G626,1)&lt;&gt;0),"Semak jumlah hadir","OK")),IF(AND(G626&lt;&gt;"",G626&lt;&gt;0),"Jumlah perlu kosong / 0","OK")))))))</f>
        <v/>
      </c>
    </row>
    <row r="627" spans="11:12" ht="30" customHeight="1">
      <c r="K627" s="9">
        <f>IF(L627="","",IF(AND(L627="OK",F627="Hadir"),G627,0))</f>
        <v/>
      </c>
      <c r="L627" s="9">
        <f>IF(AND(A627="",B627="",C627="",D627="",E627="",F627="",G627="",H627="",I627="",J627=""),"",IF(OR(A627="",C627="",COUNTIF(MajlisTetamu,B627)&lt;&gt;1),"Isi ID / majlis / nama",IF(COUNTIFS(TetamuTable[ID kumpulan],A627,TetamuTable[Majlis],B627)&gt;1,"ID berganda untuk majlis",IF(NOT(ISNUMBER(E627)),"Semak kapasiti",IF(OR(E627&lt;1,MOD(E627,1)&lt;&gt;0),"Semak kapasiti",IF(AND(F627&lt;&gt;"Belum menjawab",F627&lt;&gt;"Hadir",F627&lt;&gt;"Tidak hadir"),"Isi jawapan",IF(F627="Hadir",IF(NOT(ISNUMBER(G627)),"Semak jumlah hadir",IF(OR(G627&lt;1,G627&gt;E627,MOD(G627,1)&lt;&gt;0),"Semak jumlah hadir","OK")),IF(AND(G627&lt;&gt;"",G627&lt;&gt;0),"Jumlah perlu kosong / 0","OK")))))))</f>
        <v/>
      </c>
    </row>
    <row r="628" spans="11:12" ht="30" customHeight="1">
      <c r="K628" s="9">
        <f>IF(L628="","",IF(AND(L628="OK",F628="Hadir"),G628,0))</f>
        <v/>
      </c>
      <c r="L628" s="9">
        <f>IF(AND(A628="",B628="",C628="",D628="",E628="",F628="",G628="",H628="",I628="",J628=""),"",IF(OR(A628="",C628="",COUNTIF(MajlisTetamu,B628)&lt;&gt;1),"Isi ID / majlis / nama",IF(COUNTIFS(TetamuTable[ID kumpulan],A628,TetamuTable[Majlis],B628)&gt;1,"ID berganda untuk majlis",IF(NOT(ISNUMBER(E628)),"Semak kapasiti",IF(OR(E628&lt;1,MOD(E628,1)&lt;&gt;0),"Semak kapasiti",IF(AND(F628&lt;&gt;"Belum menjawab",F628&lt;&gt;"Hadir",F628&lt;&gt;"Tidak hadir"),"Isi jawapan",IF(F628="Hadir",IF(NOT(ISNUMBER(G628)),"Semak jumlah hadir",IF(OR(G628&lt;1,G628&gt;E628,MOD(G628,1)&lt;&gt;0),"Semak jumlah hadir","OK")),IF(AND(G628&lt;&gt;"",G628&lt;&gt;0),"Jumlah perlu kosong / 0","OK")))))))</f>
        <v/>
      </c>
    </row>
    <row r="629" spans="11:12" ht="30" customHeight="1">
      <c r="K629" s="9">
        <f>IF(L629="","",IF(AND(L629="OK",F629="Hadir"),G629,0))</f>
        <v/>
      </c>
      <c r="L629" s="9">
        <f>IF(AND(A629="",B629="",C629="",D629="",E629="",F629="",G629="",H629="",I629="",J629=""),"",IF(OR(A629="",C629="",COUNTIF(MajlisTetamu,B629)&lt;&gt;1),"Isi ID / majlis / nama",IF(COUNTIFS(TetamuTable[ID kumpulan],A629,TetamuTable[Majlis],B629)&gt;1,"ID berganda untuk majlis",IF(NOT(ISNUMBER(E629)),"Semak kapasiti",IF(OR(E629&lt;1,MOD(E629,1)&lt;&gt;0),"Semak kapasiti",IF(AND(F629&lt;&gt;"Belum menjawab",F629&lt;&gt;"Hadir",F629&lt;&gt;"Tidak hadir"),"Isi jawapan",IF(F629="Hadir",IF(NOT(ISNUMBER(G629)),"Semak jumlah hadir",IF(OR(G629&lt;1,G629&gt;E629,MOD(G629,1)&lt;&gt;0),"Semak jumlah hadir","OK")),IF(AND(G629&lt;&gt;"",G629&lt;&gt;0),"Jumlah perlu kosong / 0","OK")))))))</f>
        <v/>
      </c>
    </row>
    <row r="630" spans="11:12" ht="30" customHeight="1">
      <c r="K630" s="9">
        <f>IF(L630="","",IF(AND(L630="OK",F630="Hadir"),G630,0))</f>
        <v/>
      </c>
      <c r="L630" s="9">
        <f>IF(AND(A630="",B630="",C630="",D630="",E630="",F630="",G630="",H630="",I630="",J630=""),"",IF(OR(A630="",C630="",COUNTIF(MajlisTetamu,B630)&lt;&gt;1),"Isi ID / majlis / nama",IF(COUNTIFS(TetamuTable[ID kumpulan],A630,TetamuTable[Majlis],B630)&gt;1,"ID berganda untuk majlis",IF(NOT(ISNUMBER(E630)),"Semak kapasiti",IF(OR(E630&lt;1,MOD(E630,1)&lt;&gt;0),"Semak kapasiti",IF(AND(F630&lt;&gt;"Belum menjawab",F630&lt;&gt;"Hadir",F630&lt;&gt;"Tidak hadir"),"Isi jawapan",IF(F630="Hadir",IF(NOT(ISNUMBER(G630)),"Semak jumlah hadir",IF(OR(G630&lt;1,G630&gt;E630,MOD(G630,1)&lt;&gt;0),"Semak jumlah hadir","OK")),IF(AND(G630&lt;&gt;"",G630&lt;&gt;0),"Jumlah perlu kosong / 0","OK")))))))</f>
        <v/>
      </c>
    </row>
    <row r="631" spans="11:12" ht="30" customHeight="1">
      <c r="K631" s="9">
        <f>IF(L631="","",IF(AND(L631="OK",F631="Hadir"),G631,0))</f>
        <v/>
      </c>
      <c r="L631" s="9">
        <f>IF(AND(A631="",B631="",C631="",D631="",E631="",F631="",G631="",H631="",I631="",J631=""),"",IF(OR(A631="",C631="",COUNTIF(MajlisTetamu,B631)&lt;&gt;1),"Isi ID / majlis / nama",IF(COUNTIFS(TetamuTable[ID kumpulan],A631,TetamuTable[Majlis],B631)&gt;1,"ID berganda untuk majlis",IF(NOT(ISNUMBER(E631)),"Semak kapasiti",IF(OR(E631&lt;1,MOD(E631,1)&lt;&gt;0),"Semak kapasiti",IF(AND(F631&lt;&gt;"Belum menjawab",F631&lt;&gt;"Hadir",F631&lt;&gt;"Tidak hadir"),"Isi jawapan",IF(F631="Hadir",IF(NOT(ISNUMBER(G631)),"Semak jumlah hadir",IF(OR(G631&lt;1,G631&gt;E631,MOD(G631,1)&lt;&gt;0),"Semak jumlah hadir","OK")),IF(AND(G631&lt;&gt;"",G631&lt;&gt;0),"Jumlah perlu kosong / 0","OK")))))))</f>
        <v/>
      </c>
    </row>
    <row r="632" spans="11:12" ht="30" customHeight="1">
      <c r="K632" s="9">
        <f>IF(L632="","",IF(AND(L632="OK",F632="Hadir"),G632,0))</f>
        <v/>
      </c>
      <c r="L632" s="9">
        <f>IF(AND(A632="",B632="",C632="",D632="",E632="",F632="",G632="",H632="",I632="",J632=""),"",IF(OR(A632="",C632="",COUNTIF(MajlisTetamu,B632)&lt;&gt;1),"Isi ID / majlis / nama",IF(COUNTIFS(TetamuTable[ID kumpulan],A632,TetamuTable[Majlis],B632)&gt;1,"ID berganda untuk majlis",IF(NOT(ISNUMBER(E632)),"Semak kapasiti",IF(OR(E632&lt;1,MOD(E632,1)&lt;&gt;0),"Semak kapasiti",IF(AND(F632&lt;&gt;"Belum menjawab",F632&lt;&gt;"Hadir",F632&lt;&gt;"Tidak hadir"),"Isi jawapan",IF(F632="Hadir",IF(NOT(ISNUMBER(G632)),"Semak jumlah hadir",IF(OR(G632&lt;1,G632&gt;E632,MOD(G632,1)&lt;&gt;0),"Semak jumlah hadir","OK")),IF(AND(G632&lt;&gt;"",G632&lt;&gt;0),"Jumlah perlu kosong / 0","OK")))))))</f>
        <v/>
      </c>
    </row>
    <row r="633" spans="11:12" ht="30" customHeight="1">
      <c r="K633" s="9">
        <f>IF(L633="","",IF(AND(L633="OK",F633="Hadir"),G633,0))</f>
        <v/>
      </c>
      <c r="L633" s="9">
        <f>IF(AND(A633="",B633="",C633="",D633="",E633="",F633="",G633="",H633="",I633="",J633=""),"",IF(OR(A633="",C633="",COUNTIF(MajlisTetamu,B633)&lt;&gt;1),"Isi ID / majlis / nama",IF(COUNTIFS(TetamuTable[ID kumpulan],A633,TetamuTable[Majlis],B633)&gt;1,"ID berganda untuk majlis",IF(NOT(ISNUMBER(E633)),"Semak kapasiti",IF(OR(E633&lt;1,MOD(E633,1)&lt;&gt;0),"Semak kapasiti",IF(AND(F633&lt;&gt;"Belum menjawab",F633&lt;&gt;"Hadir",F633&lt;&gt;"Tidak hadir"),"Isi jawapan",IF(F633="Hadir",IF(NOT(ISNUMBER(G633)),"Semak jumlah hadir",IF(OR(G633&lt;1,G633&gt;E633,MOD(G633,1)&lt;&gt;0),"Semak jumlah hadir","OK")),IF(AND(G633&lt;&gt;"",G633&lt;&gt;0),"Jumlah perlu kosong / 0","OK")))))))</f>
        <v/>
      </c>
    </row>
    <row r="634" spans="11:12" ht="30" customHeight="1">
      <c r="K634" s="9">
        <f>IF(L634="","",IF(AND(L634="OK",F634="Hadir"),G634,0))</f>
        <v/>
      </c>
      <c r="L634" s="9">
        <f>IF(AND(A634="",B634="",C634="",D634="",E634="",F634="",G634="",H634="",I634="",J634=""),"",IF(OR(A634="",C634="",COUNTIF(MajlisTetamu,B634)&lt;&gt;1),"Isi ID / majlis / nama",IF(COUNTIFS(TetamuTable[ID kumpulan],A634,TetamuTable[Majlis],B634)&gt;1,"ID berganda untuk majlis",IF(NOT(ISNUMBER(E634)),"Semak kapasiti",IF(OR(E634&lt;1,MOD(E634,1)&lt;&gt;0),"Semak kapasiti",IF(AND(F634&lt;&gt;"Belum menjawab",F634&lt;&gt;"Hadir",F634&lt;&gt;"Tidak hadir"),"Isi jawapan",IF(F634="Hadir",IF(NOT(ISNUMBER(G634)),"Semak jumlah hadir",IF(OR(G634&lt;1,G634&gt;E634,MOD(G634,1)&lt;&gt;0),"Semak jumlah hadir","OK")),IF(AND(G634&lt;&gt;"",G634&lt;&gt;0),"Jumlah perlu kosong / 0","OK")))))))</f>
        <v/>
      </c>
    </row>
    <row r="635" spans="11:12" ht="30" customHeight="1">
      <c r="K635" s="9">
        <f>IF(L635="","",IF(AND(L635="OK",F635="Hadir"),G635,0))</f>
        <v/>
      </c>
      <c r="L635" s="9">
        <f>IF(AND(A635="",B635="",C635="",D635="",E635="",F635="",G635="",H635="",I635="",J635=""),"",IF(OR(A635="",C635="",COUNTIF(MajlisTetamu,B635)&lt;&gt;1),"Isi ID / majlis / nama",IF(COUNTIFS(TetamuTable[ID kumpulan],A635,TetamuTable[Majlis],B635)&gt;1,"ID berganda untuk majlis",IF(NOT(ISNUMBER(E635)),"Semak kapasiti",IF(OR(E635&lt;1,MOD(E635,1)&lt;&gt;0),"Semak kapasiti",IF(AND(F635&lt;&gt;"Belum menjawab",F635&lt;&gt;"Hadir",F635&lt;&gt;"Tidak hadir"),"Isi jawapan",IF(F635="Hadir",IF(NOT(ISNUMBER(G635)),"Semak jumlah hadir",IF(OR(G635&lt;1,G635&gt;E635,MOD(G635,1)&lt;&gt;0),"Semak jumlah hadir","OK")),IF(AND(G635&lt;&gt;"",G635&lt;&gt;0),"Jumlah perlu kosong / 0","OK")))))))</f>
        <v/>
      </c>
    </row>
    <row r="636" spans="11:12" ht="30" customHeight="1">
      <c r="K636" s="9">
        <f>IF(L636="","",IF(AND(L636="OK",F636="Hadir"),G636,0))</f>
        <v/>
      </c>
      <c r="L636" s="9">
        <f>IF(AND(A636="",B636="",C636="",D636="",E636="",F636="",G636="",H636="",I636="",J636=""),"",IF(OR(A636="",C636="",COUNTIF(MajlisTetamu,B636)&lt;&gt;1),"Isi ID / majlis / nama",IF(COUNTIFS(TetamuTable[ID kumpulan],A636,TetamuTable[Majlis],B636)&gt;1,"ID berganda untuk majlis",IF(NOT(ISNUMBER(E636)),"Semak kapasiti",IF(OR(E636&lt;1,MOD(E636,1)&lt;&gt;0),"Semak kapasiti",IF(AND(F636&lt;&gt;"Belum menjawab",F636&lt;&gt;"Hadir",F636&lt;&gt;"Tidak hadir"),"Isi jawapan",IF(F636="Hadir",IF(NOT(ISNUMBER(G636)),"Semak jumlah hadir",IF(OR(G636&lt;1,G636&gt;E636,MOD(G636,1)&lt;&gt;0),"Semak jumlah hadir","OK")),IF(AND(G636&lt;&gt;"",G636&lt;&gt;0),"Jumlah perlu kosong / 0","OK")))))))</f>
        <v/>
      </c>
    </row>
    <row r="637" spans="11:12" ht="30" customHeight="1">
      <c r="K637" s="9">
        <f>IF(L637="","",IF(AND(L637="OK",F637="Hadir"),G637,0))</f>
        <v/>
      </c>
      <c r="L637" s="9">
        <f>IF(AND(A637="",B637="",C637="",D637="",E637="",F637="",G637="",H637="",I637="",J637=""),"",IF(OR(A637="",C637="",COUNTIF(MajlisTetamu,B637)&lt;&gt;1),"Isi ID / majlis / nama",IF(COUNTIFS(TetamuTable[ID kumpulan],A637,TetamuTable[Majlis],B637)&gt;1,"ID berganda untuk majlis",IF(NOT(ISNUMBER(E637)),"Semak kapasiti",IF(OR(E637&lt;1,MOD(E637,1)&lt;&gt;0),"Semak kapasiti",IF(AND(F637&lt;&gt;"Belum menjawab",F637&lt;&gt;"Hadir",F637&lt;&gt;"Tidak hadir"),"Isi jawapan",IF(F637="Hadir",IF(NOT(ISNUMBER(G637)),"Semak jumlah hadir",IF(OR(G637&lt;1,G637&gt;E637,MOD(G637,1)&lt;&gt;0),"Semak jumlah hadir","OK")),IF(AND(G637&lt;&gt;"",G637&lt;&gt;0),"Jumlah perlu kosong / 0","OK")))))))</f>
        <v/>
      </c>
    </row>
    <row r="638" spans="11:12" ht="30" customHeight="1">
      <c r="K638" s="9">
        <f>IF(L638="","",IF(AND(L638="OK",F638="Hadir"),G638,0))</f>
        <v/>
      </c>
      <c r="L638" s="9">
        <f>IF(AND(A638="",B638="",C638="",D638="",E638="",F638="",G638="",H638="",I638="",J638=""),"",IF(OR(A638="",C638="",COUNTIF(MajlisTetamu,B638)&lt;&gt;1),"Isi ID / majlis / nama",IF(COUNTIFS(TetamuTable[ID kumpulan],A638,TetamuTable[Majlis],B638)&gt;1,"ID berganda untuk majlis",IF(NOT(ISNUMBER(E638)),"Semak kapasiti",IF(OR(E638&lt;1,MOD(E638,1)&lt;&gt;0),"Semak kapasiti",IF(AND(F638&lt;&gt;"Belum menjawab",F638&lt;&gt;"Hadir",F638&lt;&gt;"Tidak hadir"),"Isi jawapan",IF(F638="Hadir",IF(NOT(ISNUMBER(G638)),"Semak jumlah hadir",IF(OR(G638&lt;1,G638&gt;E638,MOD(G638,1)&lt;&gt;0),"Semak jumlah hadir","OK")),IF(AND(G638&lt;&gt;"",G638&lt;&gt;0),"Jumlah perlu kosong / 0","OK")))))))</f>
        <v/>
      </c>
    </row>
    <row r="639" spans="11:12" ht="30" customHeight="1">
      <c r="K639" s="9">
        <f>IF(L639="","",IF(AND(L639="OK",F639="Hadir"),G639,0))</f>
        <v/>
      </c>
      <c r="L639" s="9">
        <f>IF(AND(A639="",B639="",C639="",D639="",E639="",F639="",G639="",H639="",I639="",J639=""),"",IF(OR(A639="",C639="",COUNTIF(MajlisTetamu,B639)&lt;&gt;1),"Isi ID / majlis / nama",IF(COUNTIFS(TetamuTable[ID kumpulan],A639,TetamuTable[Majlis],B639)&gt;1,"ID berganda untuk majlis",IF(NOT(ISNUMBER(E639)),"Semak kapasiti",IF(OR(E639&lt;1,MOD(E639,1)&lt;&gt;0),"Semak kapasiti",IF(AND(F639&lt;&gt;"Belum menjawab",F639&lt;&gt;"Hadir",F639&lt;&gt;"Tidak hadir"),"Isi jawapan",IF(F639="Hadir",IF(NOT(ISNUMBER(G639)),"Semak jumlah hadir",IF(OR(G639&lt;1,G639&gt;E639,MOD(G639,1)&lt;&gt;0),"Semak jumlah hadir","OK")),IF(AND(G639&lt;&gt;"",G639&lt;&gt;0),"Jumlah perlu kosong / 0","OK")))))))</f>
        <v/>
      </c>
    </row>
    <row r="640" spans="11:12" ht="30" customHeight="1">
      <c r="K640" s="9">
        <f>IF(L640="","",IF(AND(L640="OK",F640="Hadir"),G640,0))</f>
        <v/>
      </c>
      <c r="L640" s="9">
        <f>IF(AND(A640="",B640="",C640="",D640="",E640="",F640="",G640="",H640="",I640="",J640=""),"",IF(OR(A640="",C640="",COUNTIF(MajlisTetamu,B640)&lt;&gt;1),"Isi ID / majlis / nama",IF(COUNTIFS(TetamuTable[ID kumpulan],A640,TetamuTable[Majlis],B640)&gt;1,"ID berganda untuk majlis",IF(NOT(ISNUMBER(E640)),"Semak kapasiti",IF(OR(E640&lt;1,MOD(E640,1)&lt;&gt;0),"Semak kapasiti",IF(AND(F640&lt;&gt;"Belum menjawab",F640&lt;&gt;"Hadir",F640&lt;&gt;"Tidak hadir"),"Isi jawapan",IF(F640="Hadir",IF(NOT(ISNUMBER(G640)),"Semak jumlah hadir",IF(OR(G640&lt;1,G640&gt;E640,MOD(G640,1)&lt;&gt;0),"Semak jumlah hadir","OK")),IF(AND(G640&lt;&gt;"",G640&lt;&gt;0),"Jumlah perlu kosong / 0","OK")))))))</f>
        <v/>
      </c>
    </row>
    <row r="641" spans="11:12" ht="30" customHeight="1">
      <c r="K641" s="9">
        <f>IF(L641="","",IF(AND(L641="OK",F641="Hadir"),G641,0))</f>
        <v/>
      </c>
      <c r="L641" s="9">
        <f>IF(AND(A641="",B641="",C641="",D641="",E641="",F641="",G641="",H641="",I641="",J641=""),"",IF(OR(A641="",C641="",COUNTIF(MajlisTetamu,B641)&lt;&gt;1),"Isi ID / majlis / nama",IF(COUNTIFS(TetamuTable[ID kumpulan],A641,TetamuTable[Majlis],B641)&gt;1,"ID berganda untuk majlis",IF(NOT(ISNUMBER(E641)),"Semak kapasiti",IF(OR(E641&lt;1,MOD(E641,1)&lt;&gt;0),"Semak kapasiti",IF(AND(F641&lt;&gt;"Belum menjawab",F641&lt;&gt;"Hadir",F641&lt;&gt;"Tidak hadir"),"Isi jawapan",IF(F641="Hadir",IF(NOT(ISNUMBER(G641)),"Semak jumlah hadir",IF(OR(G641&lt;1,G641&gt;E641,MOD(G641,1)&lt;&gt;0),"Semak jumlah hadir","OK")),IF(AND(G641&lt;&gt;"",G641&lt;&gt;0),"Jumlah perlu kosong / 0","OK")))))))</f>
        <v/>
      </c>
    </row>
    <row r="642" spans="11:12" ht="30" customHeight="1">
      <c r="K642" s="9">
        <f>IF(L642="","",IF(AND(L642="OK",F642="Hadir"),G642,0))</f>
        <v/>
      </c>
      <c r="L642" s="9">
        <f>IF(AND(A642="",B642="",C642="",D642="",E642="",F642="",G642="",H642="",I642="",J642=""),"",IF(OR(A642="",C642="",COUNTIF(MajlisTetamu,B642)&lt;&gt;1),"Isi ID / majlis / nama",IF(COUNTIFS(TetamuTable[ID kumpulan],A642,TetamuTable[Majlis],B642)&gt;1,"ID berganda untuk majlis",IF(NOT(ISNUMBER(E642)),"Semak kapasiti",IF(OR(E642&lt;1,MOD(E642,1)&lt;&gt;0),"Semak kapasiti",IF(AND(F642&lt;&gt;"Belum menjawab",F642&lt;&gt;"Hadir",F642&lt;&gt;"Tidak hadir"),"Isi jawapan",IF(F642="Hadir",IF(NOT(ISNUMBER(G642)),"Semak jumlah hadir",IF(OR(G642&lt;1,G642&gt;E642,MOD(G642,1)&lt;&gt;0),"Semak jumlah hadir","OK")),IF(AND(G642&lt;&gt;"",G642&lt;&gt;0),"Jumlah perlu kosong / 0","OK")))))))</f>
        <v/>
      </c>
    </row>
    <row r="643" spans="11:12" ht="30" customHeight="1">
      <c r="K643" s="9">
        <f>IF(L643="","",IF(AND(L643="OK",F643="Hadir"),G643,0))</f>
        <v/>
      </c>
      <c r="L643" s="9">
        <f>IF(AND(A643="",B643="",C643="",D643="",E643="",F643="",G643="",H643="",I643="",J643=""),"",IF(OR(A643="",C643="",COUNTIF(MajlisTetamu,B643)&lt;&gt;1),"Isi ID / majlis / nama",IF(COUNTIFS(TetamuTable[ID kumpulan],A643,TetamuTable[Majlis],B643)&gt;1,"ID berganda untuk majlis",IF(NOT(ISNUMBER(E643)),"Semak kapasiti",IF(OR(E643&lt;1,MOD(E643,1)&lt;&gt;0),"Semak kapasiti",IF(AND(F643&lt;&gt;"Belum menjawab",F643&lt;&gt;"Hadir",F643&lt;&gt;"Tidak hadir"),"Isi jawapan",IF(F643="Hadir",IF(NOT(ISNUMBER(G643)),"Semak jumlah hadir",IF(OR(G643&lt;1,G643&gt;E643,MOD(G643,1)&lt;&gt;0),"Semak jumlah hadir","OK")),IF(AND(G643&lt;&gt;"",G643&lt;&gt;0),"Jumlah perlu kosong / 0","OK")))))))</f>
        <v/>
      </c>
    </row>
    <row r="644" spans="11:12" ht="30" customHeight="1">
      <c r="K644" s="9">
        <f>IF(L644="","",IF(AND(L644="OK",F644="Hadir"),G644,0))</f>
        <v/>
      </c>
      <c r="L644" s="9">
        <f>IF(AND(A644="",B644="",C644="",D644="",E644="",F644="",G644="",H644="",I644="",J644=""),"",IF(OR(A644="",C644="",COUNTIF(MajlisTetamu,B644)&lt;&gt;1),"Isi ID / majlis / nama",IF(COUNTIFS(TetamuTable[ID kumpulan],A644,TetamuTable[Majlis],B644)&gt;1,"ID berganda untuk majlis",IF(NOT(ISNUMBER(E644)),"Semak kapasiti",IF(OR(E644&lt;1,MOD(E644,1)&lt;&gt;0),"Semak kapasiti",IF(AND(F644&lt;&gt;"Belum menjawab",F644&lt;&gt;"Hadir",F644&lt;&gt;"Tidak hadir"),"Isi jawapan",IF(F644="Hadir",IF(NOT(ISNUMBER(G644)),"Semak jumlah hadir",IF(OR(G644&lt;1,G644&gt;E644,MOD(G644,1)&lt;&gt;0),"Semak jumlah hadir","OK")),IF(AND(G644&lt;&gt;"",G644&lt;&gt;0),"Jumlah perlu kosong / 0","OK")))))))</f>
        <v/>
      </c>
    </row>
    <row r="645" spans="11:12" ht="30" customHeight="1">
      <c r="K645" s="9">
        <f>IF(L645="","",IF(AND(L645="OK",F645="Hadir"),G645,0))</f>
        <v/>
      </c>
      <c r="L645" s="9">
        <f>IF(AND(A645="",B645="",C645="",D645="",E645="",F645="",G645="",H645="",I645="",J645=""),"",IF(OR(A645="",C645="",COUNTIF(MajlisTetamu,B645)&lt;&gt;1),"Isi ID / majlis / nama",IF(COUNTIFS(TetamuTable[ID kumpulan],A645,TetamuTable[Majlis],B645)&gt;1,"ID berganda untuk majlis",IF(NOT(ISNUMBER(E645)),"Semak kapasiti",IF(OR(E645&lt;1,MOD(E645,1)&lt;&gt;0),"Semak kapasiti",IF(AND(F645&lt;&gt;"Belum menjawab",F645&lt;&gt;"Hadir",F645&lt;&gt;"Tidak hadir"),"Isi jawapan",IF(F645="Hadir",IF(NOT(ISNUMBER(G645)),"Semak jumlah hadir",IF(OR(G645&lt;1,G645&gt;E645,MOD(G645,1)&lt;&gt;0),"Semak jumlah hadir","OK")),IF(AND(G645&lt;&gt;"",G645&lt;&gt;0),"Jumlah perlu kosong / 0","OK")))))))</f>
        <v/>
      </c>
    </row>
    <row r="646" spans="11:12" ht="30" customHeight="1">
      <c r="K646" s="9">
        <f>IF(L646="","",IF(AND(L646="OK",F646="Hadir"),G646,0))</f>
        <v/>
      </c>
      <c r="L646" s="9">
        <f>IF(AND(A646="",B646="",C646="",D646="",E646="",F646="",G646="",H646="",I646="",J646=""),"",IF(OR(A646="",C646="",COUNTIF(MajlisTetamu,B646)&lt;&gt;1),"Isi ID / majlis / nama",IF(COUNTIFS(TetamuTable[ID kumpulan],A646,TetamuTable[Majlis],B646)&gt;1,"ID berganda untuk majlis",IF(NOT(ISNUMBER(E646)),"Semak kapasiti",IF(OR(E646&lt;1,MOD(E646,1)&lt;&gt;0),"Semak kapasiti",IF(AND(F646&lt;&gt;"Belum menjawab",F646&lt;&gt;"Hadir",F646&lt;&gt;"Tidak hadir"),"Isi jawapan",IF(F646="Hadir",IF(NOT(ISNUMBER(G646)),"Semak jumlah hadir",IF(OR(G646&lt;1,G646&gt;E646,MOD(G646,1)&lt;&gt;0),"Semak jumlah hadir","OK")),IF(AND(G646&lt;&gt;"",G646&lt;&gt;0),"Jumlah perlu kosong / 0","OK")))))))</f>
        <v/>
      </c>
    </row>
    <row r="647" spans="11:12" ht="30" customHeight="1">
      <c r="K647" s="9">
        <f>IF(L647="","",IF(AND(L647="OK",F647="Hadir"),G647,0))</f>
        <v/>
      </c>
      <c r="L647" s="9">
        <f>IF(AND(A647="",B647="",C647="",D647="",E647="",F647="",G647="",H647="",I647="",J647=""),"",IF(OR(A647="",C647="",COUNTIF(MajlisTetamu,B647)&lt;&gt;1),"Isi ID / majlis / nama",IF(COUNTIFS(TetamuTable[ID kumpulan],A647,TetamuTable[Majlis],B647)&gt;1,"ID berganda untuk majlis",IF(NOT(ISNUMBER(E647)),"Semak kapasiti",IF(OR(E647&lt;1,MOD(E647,1)&lt;&gt;0),"Semak kapasiti",IF(AND(F647&lt;&gt;"Belum menjawab",F647&lt;&gt;"Hadir",F647&lt;&gt;"Tidak hadir"),"Isi jawapan",IF(F647="Hadir",IF(NOT(ISNUMBER(G647)),"Semak jumlah hadir",IF(OR(G647&lt;1,G647&gt;E647,MOD(G647,1)&lt;&gt;0),"Semak jumlah hadir","OK")),IF(AND(G647&lt;&gt;"",G647&lt;&gt;0),"Jumlah perlu kosong / 0","OK")))))))</f>
        <v/>
      </c>
    </row>
    <row r="648" spans="11:12" ht="30" customHeight="1">
      <c r="K648" s="9">
        <f>IF(L648="","",IF(AND(L648="OK",F648="Hadir"),G648,0))</f>
        <v/>
      </c>
      <c r="L648" s="9">
        <f>IF(AND(A648="",B648="",C648="",D648="",E648="",F648="",G648="",H648="",I648="",J648=""),"",IF(OR(A648="",C648="",COUNTIF(MajlisTetamu,B648)&lt;&gt;1),"Isi ID / majlis / nama",IF(COUNTIFS(TetamuTable[ID kumpulan],A648,TetamuTable[Majlis],B648)&gt;1,"ID berganda untuk majlis",IF(NOT(ISNUMBER(E648)),"Semak kapasiti",IF(OR(E648&lt;1,MOD(E648,1)&lt;&gt;0),"Semak kapasiti",IF(AND(F648&lt;&gt;"Belum menjawab",F648&lt;&gt;"Hadir",F648&lt;&gt;"Tidak hadir"),"Isi jawapan",IF(F648="Hadir",IF(NOT(ISNUMBER(G648)),"Semak jumlah hadir",IF(OR(G648&lt;1,G648&gt;E648,MOD(G648,1)&lt;&gt;0),"Semak jumlah hadir","OK")),IF(AND(G648&lt;&gt;"",G648&lt;&gt;0),"Jumlah perlu kosong / 0","OK")))))))</f>
        <v/>
      </c>
    </row>
    <row r="649" spans="11:12" ht="30" customHeight="1">
      <c r="K649" s="9">
        <f>IF(L649="","",IF(AND(L649="OK",F649="Hadir"),G649,0))</f>
        <v/>
      </c>
      <c r="L649" s="9">
        <f>IF(AND(A649="",B649="",C649="",D649="",E649="",F649="",G649="",H649="",I649="",J649=""),"",IF(OR(A649="",C649="",COUNTIF(MajlisTetamu,B649)&lt;&gt;1),"Isi ID / majlis / nama",IF(COUNTIFS(TetamuTable[ID kumpulan],A649,TetamuTable[Majlis],B649)&gt;1,"ID berganda untuk majlis",IF(NOT(ISNUMBER(E649)),"Semak kapasiti",IF(OR(E649&lt;1,MOD(E649,1)&lt;&gt;0),"Semak kapasiti",IF(AND(F649&lt;&gt;"Belum menjawab",F649&lt;&gt;"Hadir",F649&lt;&gt;"Tidak hadir"),"Isi jawapan",IF(F649="Hadir",IF(NOT(ISNUMBER(G649)),"Semak jumlah hadir",IF(OR(G649&lt;1,G649&gt;E649,MOD(G649,1)&lt;&gt;0),"Semak jumlah hadir","OK")),IF(AND(G649&lt;&gt;"",G649&lt;&gt;0),"Jumlah perlu kosong / 0","OK")))))))</f>
        <v/>
      </c>
    </row>
    <row r="650" spans="11:12" ht="30" customHeight="1">
      <c r="K650" s="9">
        <f>IF(L650="","",IF(AND(L650="OK",F650="Hadir"),G650,0))</f>
        <v/>
      </c>
      <c r="L650" s="9">
        <f>IF(AND(A650="",B650="",C650="",D650="",E650="",F650="",G650="",H650="",I650="",J650=""),"",IF(OR(A650="",C650="",COUNTIF(MajlisTetamu,B650)&lt;&gt;1),"Isi ID / majlis / nama",IF(COUNTIFS(TetamuTable[ID kumpulan],A650,TetamuTable[Majlis],B650)&gt;1,"ID berganda untuk majlis",IF(NOT(ISNUMBER(E650)),"Semak kapasiti",IF(OR(E650&lt;1,MOD(E650,1)&lt;&gt;0),"Semak kapasiti",IF(AND(F650&lt;&gt;"Belum menjawab",F650&lt;&gt;"Hadir",F650&lt;&gt;"Tidak hadir"),"Isi jawapan",IF(F650="Hadir",IF(NOT(ISNUMBER(G650)),"Semak jumlah hadir",IF(OR(G650&lt;1,G650&gt;E650,MOD(G650,1)&lt;&gt;0),"Semak jumlah hadir","OK")),IF(AND(G650&lt;&gt;"",G650&lt;&gt;0),"Jumlah perlu kosong / 0","OK")))))))</f>
        <v/>
      </c>
    </row>
    <row r="651" spans="11:12" ht="30" customHeight="1">
      <c r="K651" s="9">
        <f>IF(L651="","",IF(AND(L651="OK",F651="Hadir"),G651,0))</f>
        <v/>
      </c>
      <c r="L651" s="9">
        <f>IF(AND(A651="",B651="",C651="",D651="",E651="",F651="",G651="",H651="",I651="",J651=""),"",IF(OR(A651="",C651="",COUNTIF(MajlisTetamu,B651)&lt;&gt;1),"Isi ID / majlis / nama",IF(COUNTIFS(TetamuTable[ID kumpulan],A651,TetamuTable[Majlis],B651)&gt;1,"ID berganda untuk majlis",IF(NOT(ISNUMBER(E651)),"Semak kapasiti",IF(OR(E651&lt;1,MOD(E651,1)&lt;&gt;0),"Semak kapasiti",IF(AND(F651&lt;&gt;"Belum menjawab",F651&lt;&gt;"Hadir",F651&lt;&gt;"Tidak hadir"),"Isi jawapan",IF(F651="Hadir",IF(NOT(ISNUMBER(G651)),"Semak jumlah hadir",IF(OR(G651&lt;1,G651&gt;E651,MOD(G651,1)&lt;&gt;0),"Semak jumlah hadir","OK")),IF(AND(G651&lt;&gt;"",G651&lt;&gt;0),"Jumlah perlu kosong / 0","OK")))))))</f>
        <v/>
      </c>
    </row>
    <row r="652" spans="11:12" ht="30" customHeight="1">
      <c r="K652" s="9">
        <f>IF(L652="","",IF(AND(L652="OK",F652="Hadir"),G652,0))</f>
        <v/>
      </c>
      <c r="L652" s="9">
        <f>IF(AND(A652="",B652="",C652="",D652="",E652="",F652="",G652="",H652="",I652="",J652=""),"",IF(OR(A652="",C652="",COUNTIF(MajlisTetamu,B652)&lt;&gt;1),"Isi ID / majlis / nama",IF(COUNTIFS(TetamuTable[ID kumpulan],A652,TetamuTable[Majlis],B652)&gt;1,"ID berganda untuk majlis",IF(NOT(ISNUMBER(E652)),"Semak kapasiti",IF(OR(E652&lt;1,MOD(E652,1)&lt;&gt;0),"Semak kapasiti",IF(AND(F652&lt;&gt;"Belum menjawab",F652&lt;&gt;"Hadir",F652&lt;&gt;"Tidak hadir"),"Isi jawapan",IF(F652="Hadir",IF(NOT(ISNUMBER(G652)),"Semak jumlah hadir",IF(OR(G652&lt;1,G652&gt;E652,MOD(G652,1)&lt;&gt;0),"Semak jumlah hadir","OK")),IF(AND(G652&lt;&gt;"",G652&lt;&gt;0),"Jumlah perlu kosong / 0","OK")))))))</f>
        <v/>
      </c>
    </row>
    <row r="653" spans="11:12" ht="30" customHeight="1">
      <c r="K653" s="9">
        <f>IF(L653="","",IF(AND(L653="OK",F653="Hadir"),G653,0))</f>
        <v/>
      </c>
      <c r="L653" s="9">
        <f>IF(AND(A653="",B653="",C653="",D653="",E653="",F653="",G653="",H653="",I653="",J653=""),"",IF(OR(A653="",C653="",COUNTIF(MajlisTetamu,B653)&lt;&gt;1),"Isi ID / majlis / nama",IF(COUNTIFS(TetamuTable[ID kumpulan],A653,TetamuTable[Majlis],B653)&gt;1,"ID berganda untuk majlis",IF(NOT(ISNUMBER(E653)),"Semak kapasiti",IF(OR(E653&lt;1,MOD(E653,1)&lt;&gt;0),"Semak kapasiti",IF(AND(F653&lt;&gt;"Belum menjawab",F653&lt;&gt;"Hadir",F653&lt;&gt;"Tidak hadir"),"Isi jawapan",IF(F653="Hadir",IF(NOT(ISNUMBER(G653)),"Semak jumlah hadir",IF(OR(G653&lt;1,G653&gt;E653,MOD(G653,1)&lt;&gt;0),"Semak jumlah hadir","OK")),IF(AND(G653&lt;&gt;"",G653&lt;&gt;0),"Jumlah perlu kosong / 0","OK")))))))</f>
        <v/>
      </c>
    </row>
    <row r="654" spans="11:12" ht="30" customHeight="1">
      <c r="K654" s="9">
        <f>IF(L654="","",IF(AND(L654="OK",F654="Hadir"),G654,0))</f>
        <v/>
      </c>
      <c r="L654" s="9">
        <f>IF(AND(A654="",B654="",C654="",D654="",E654="",F654="",G654="",H654="",I654="",J654=""),"",IF(OR(A654="",C654="",COUNTIF(MajlisTetamu,B654)&lt;&gt;1),"Isi ID / majlis / nama",IF(COUNTIFS(TetamuTable[ID kumpulan],A654,TetamuTable[Majlis],B654)&gt;1,"ID berganda untuk majlis",IF(NOT(ISNUMBER(E654)),"Semak kapasiti",IF(OR(E654&lt;1,MOD(E654,1)&lt;&gt;0),"Semak kapasiti",IF(AND(F654&lt;&gt;"Belum menjawab",F654&lt;&gt;"Hadir",F654&lt;&gt;"Tidak hadir"),"Isi jawapan",IF(F654="Hadir",IF(NOT(ISNUMBER(G654)),"Semak jumlah hadir",IF(OR(G654&lt;1,G654&gt;E654,MOD(G654,1)&lt;&gt;0),"Semak jumlah hadir","OK")),IF(AND(G654&lt;&gt;"",G654&lt;&gt;0),"Jumlah perlu kosong / 0","OK")))))))</f>
        <v/>
      </c>
    </row>
    <row r="655" spans="11:12" ht="30" customHeight="1">
      <c r="K655" s="9">
        <f>IF(L655="","",IF(AND(L655="OK",F655="Hadir"),G655,0))</f>
        <v/>
      </c>
      <c r="L655" s="9">
        <f>IF(AND(A655="",B655="",C655="",D655="",E655="",F655="",G655="",H655="",I655="",J655=""),"",IF(OR(A655="",C655="",COUNTIF(MajlisTetamu,B655)&lt;&gt;1),"Isi ID / majlis / nama",IF(COUNTIFS(TetamuTable[ID kumpulan],A655,TetamuTable[Majlis],B655)&gt;1,"ID berganda untuk majlis",IF(NOT(ISNUMBER(E655)),"Semak kapasiti",IF(OR(E655&lt;1,MOD(E655,1)&lt;&gt;0),"Semak kapasiti",IF(AND(F655&lt;&gt;"Belum menjawab",F655&lt;&gt;"Hadir",F655&lt;&gt;"Tidak hadir"),"Isi jawapan",IF(F655="Hadir",IF(NOT(ISNUMBER(G655)),"Semak jumlah hadir",IF(OR(G655&lt;1,G655&gt;E655,MOD(G655,1)&lt;&gt;0),"Semak jumlah hadir","OK")),IF(AND(G655&lt;&gt;"",G655&lt;&gt;0),"Jumlah perlu kosong / 0","OK")))))))</f>
        <v/>
      </c>
    </row>
    <row r="656" spans="11:12" ht="30" customHeight="1">
      <c r="K656" s="9">
        <f>IF(L656="","",IF(AND(L656="OK",F656="Hadir"),G656,0))</f>
        <v/>
      </c>
      <c r="L656" s="9">
        <f>IF(AND(A656="",B656="",C656="",D656="",E656="",F656="",G656="",H656="",I656="",J656=""),"",IF(OR(A656="",C656="",COUNTIF(MajlisTetamu,B656)&lt;&gt;1),"Isi ID / majlis / nama",IF(COUNTIFS(TetamuTable[ID kumpulan],A656,TetamuTable[Majlis],B656)&gt;1,"ID berganda untuk majlis",IF(NOT(ISNUMBER(E656)),"Semak kapasiti",IF(OR(E656&lt;1,MOD(E656,1)&lt;&gt;0),"Semak kapasiti",IF(AND(F656&lt;&gt;"Belum menjawab",F656&lt;&gt;"Hadir",F656&lt;&gt;"Tidak hadir"),"Isi jawapan",IF(F656="Hadir",IF(NOT(ISNUMBER(G656)),"Semak jumlah hadir",IF(OR(G656&lt;1,G656&gt;E656,MOD(G656,1)&lt;&gt;0),"Semak jumlah hadir","OK")),IF(AND(G656&lt;&gt;"",G656&lt;&gt;0),"Jumlah perlu kosong / 0","OK")))))))</f>
        <v/>
      </c>
    </row>
    <row r="657" spans="11:12" ht="30" customHeight="1">
      <c r="K657" s="9">
        <f>IF(L657="","",IF(AND(L657="OK",F657="Hadir"),G657,0))</f>
        <v/>
      </c>
      <c r="L657" s="9">
        <f>IF(AND(A657="",B657="",C657="",D657="",E657="",F657="",G657="",H657="",I657="",J657=""),"",IF(OR(A657="",C657="",COUNTIF(MajlisTetamu,B657)&lt;&gt;1),"Isi ID / majlis / nama",IF(COUNTIFS(TetamuTable[ID kumpulan],A657,TetamuTable[Majlis],B657)&gt;1,"ID berganda untuk majlis",IF(NOT(ISNUMBER(E657)),"Semak kapasiti",IF(OR(E657&lt;1,MOD(E657,1)&lt;&gt;0),"Semak kapasiti",IF(AND(F657&lt;&gt;"Belum menjawab",F657&lt;&gt;"Hadir",F657&lt;&gt;"Tidak hadir"),"Isi jawapan",IF(F657="Hadir",IF(NOT(ISNUMBER(G657)),"Semak jumlah hadir",IF(OR(G657&lt;1,G657&gt;E657,MOD(G657,1)&lt;&gt;0),"Semak jumlah hadir","OK")),IF(AND(G657&lt;&gt;"",G657&lt;&gt;0),"Jumlah perlu kosong / 0","OK")))))))</f>
        <v/>
      </c>
    </row>
    <row r="658" spans="11:12" ht="30" customHeight="1">
      <c r="K658" s="9">
        <f>IF(L658="","",IF(AND(L658="OK",F658="Hadir"),G658,0))</f>
        <v/>
      </c>
      <c r="L658" s="9">
        <f>IF(AND(A658="",B658="",C658="",D658="",E658="",F658="",G658="",H658="",I658="",J658=""),"",IF(OR(A658="",C658="",COUNTIF(MajlisTetamu,B658)&lt;&gt;1),"Isi ID / majlis / nama",IF(COUNTIFS(TetamuTable[ID kumpulan],A658,TetamuTable[Majlis],B658)&gt;1,"ID berganda untuk majlis",IF(NOT(ISNUMBER(E658)),"Semak kapasiti",IF(OR(E658&lt;1,MOD(E658,1)&lt;&gt;0),"Semak kapasiti",IF(AND(F658&lt;&gt;"Belum menjawab",F658&lt;&gt;"Hadir",F658&lt;&gt;"Tidak hadir"),"Isi jawapan",IF(F658="Hadir",IF(NOT(ISNUMBER(G658)),"Semak jumlah hadir",IF(OR(G658&lt;1,G658&gt;E658,MOD(G658,1)&lt;&gt;0),"Semak jumlah hadir","OK")),IF(AND(G658&lt;&gt;"",G658&lt;&gt;0),"Jumlah perlu kosong / 0","OK")))))))</f>
        <v/>
      </c>
    </row>
    <row r="659" spans="11:12" ht="30" customHeight="1">
      <c r="K659" s="9">
        <f>IF(L659="","",IF(AND(L659="OK",F659="Hadir"),G659,0))</f>
        <v/>
      </c>
      <c r="L659" s="9">
        <f>IF(AND(A659="",B659="",C659="",D659="",E659="",F659="",G659="",H659="",I659="",J659=""),"",IF(OR(A659="",C659="",COUNTIF(MajlisTetamu,B659)&lt;&gt;1),"Isi ID / majlis / nama",IF(COUNTIFS(TetamuTable[ID kumpulan],A659,TetamuTable[Majlis],B659)&gt;1,"ID berganda untuk majlis",IF(NOT(ISNUMBER(E659)),"Semak kapasiti",IF(OR(E659&lt;1,MOD(E659,1)&lt;&gt;0),"Semak kapasiti",IF(AND(F659&lt;&gt;"Belum menjawab",F659&lt;&gt;"Hadir",F659&lt;&gt;"Tidak hadir"),"Isi jawapan",IF(F659="Hadir",IF(NOT(ISNUMBER(G659)),"Semak jumlah hadir",IF(OR(G659&lt;1,G659&gt;E659,MOD(G659,1)&lt;&gt;0),"Semak jumlah hadir","OK")),IF(AND(G659&lt;&gt;"",G659&lt;&gt;0),"Jumlah perlu kosong / 0","OK")))))))</f>
        <v/>
      </c>
    </row>
    <row r="660" spans="11:12" ht="30" customHeight="1">
      <c r="K660" s="9">
        <f>IF(L660="","",IF(AND(L660="OK",F660="Hadir"),G660,0))</f>
        <v/>
      </c>
      <c r="L660" s="9">
        <f>IF(AND(A660="",B660="",C660="",D660="",E660="",F660="",G660="",H660="",I660="",J660=""),"",IF(OR(A660="",C660="",COUNTIF(MajlisTetamu,B660)&lt;&gt;1),"Isi ID / majlis / nama",IF(COUNTIFS(TetamuTable[ID kumpulan],A660,TetamuTable[Majlis],B660)&gt;1,"ID berganda untuk majlis",IF(NOT(ISNUMBER(E660)),"Semak kapasiti",IF(OR(E660&lt;1,MOD(E660,1)&lt;&gt;0),"Semak kapasiti",IF(AND(F660&lt;&gt;"Belum menjawab",F660&lt;&gt;"Hadir",F660&lt;&gt;"Tidak hadir"),"Isi jawapan",IF(F660="Hadir",IF(NOT(ISNUMBER(G660)),"Semak jumlah hadir",IF(OR(G660&lt;1,G660&gt;E660,MOD(G660,1)&lt;&gt;0),"Semak jumlah hadir","OK")),IF(AND(G660&lt;&gt;"",G660&lt;&gt;0),"Jumlah perlu kosong / 0","OK")))))))</f>
        <v/>
      </c>
    </row>
    <row r="661" spans="11:12" ht="30" customHeight="1">
      <c r="K661" s="9">
        <f>IF(L661="","",IF(AND(L661="OK",F661="Hadir"),G661,0))</f>
        <v/>
      </c>
      <c r="L661" s="9">
        <f>IF(AND(A661="",B661="",C661="",D661="",E661="",F661="",G661="",H661="",I661="",J661=""),"",IF(OR(A661="",C661="",COUNTIF(MajlisTetamu,B661)&lt;&gt;1),"Isi ID / majlis / nama",IF(COUNTIFS(TetamuTable[ID kumpulan],A661,TetamuTable[Majlis],B661)&gt;1,"ID berganda untuk majlis",IF(NOT(ISNUMBER(E661)),"Semak kapasiti",IF(OR(E661&lt;1,MOD(E661,1)&lt;&gt;0),"Semak kapasiti",IF(AND(F661&lt;&gt;"Belum menjawab",F661&lt;&gt;"Hadir",F661&lt;&gt;"Tidak hadir"),"Isi jawapan",IF(F661="Hadir",IF(NOT(ISNUMBER(G661)),"Semak jumlah hadir",IF(OR(G661&lt;1,G661&gt;E661,MOD(G661,1)&lt;&gt;0),"Semak jumlah hadir","OK")),IF(AND(G661&lt;&gt;"",G661&lt;&gt;0),"Jumlah perlu kosong / 0","OK")))))))</f>
        <v/>
      </c>
    </row>
    <row r="662" spans="11:12" ht="30" customHeight="1">
      <c r="K662" s="9">
        <f>IF(L662="","",IF(AND(L662="OK",F662="Hadir"),G662,0))</f>
        <v/>
      </c>
      <c r="L662" s="9">
        <f>IF(AND(A662="",B662="",C662="",D662="",E662="",F662="",G662="",H662="",I662="",J662=""),"",IF(OR(A662="",C662="",COUNTIF(MajlisTetamu,B662)&lt;&gt;1),"Isi ID / majlis / nama",IF(COUNTIFS(TetamuTable[ID kumpulan],A662,TetamuTable[Majlis],B662)&gt;1,"ID berganda untuk majlis",IF(NOT(ISNUMBER(E662)),"Semak kapasiti",IF(OR(E662&lt;1,MOD(E662,1)&lt;&gt;0),"Semak kapasiti",IF(AND(F662&lt;&gt;"Belum menjawab",F662&lt;&gt;"Hadir",F662&lt;&gt;"Tidak hadir"),"Isi jawapan",IF(F662="Hadir",IF(NOT(ISNUMBER(G662)),"Semak jumlah hadir",IF(OR(G662&lt;1,G662&gt;E662,MOD(G662,1)&lt;&gt;0),"Semak jumlah hadir","OK")),IF(AND(G662&lt;&gt;"",G662&lt;&gt;0),"Jumlah perlu kosong / 0","OK")))))))</f>
        <v/>
      </c>
    </row>
    <row r="663" spans="11:12" ht="30" customHeight="1">
      <c r="K663" s="9">
        <f>IF(L663="","",IF(AND(L663="OK",F663="Hadir"),G663,0))</f>
        <v/>
      </c>
      <c r="L663" s="9">
        <f>IF(AND(A663="",B663="",C663="",D663="",E663="",F663="",G663="",H663="",I663="",J663=""),"",IF(OR(A663="",C663="",COUNTIF(MajlisTetamu,B663)&lt;&gt;1),"Isi ID / majlis / nama",IF(COUNTIFS(TetamuTable[ID kumpulan],A663,TetamuTable[Majlis],B663)&gt;1,"ID berganda untuk majlis",IF(NOT(ISNUMBER(E663)),"Semak kapasiti",IF(OR(E663&lt;1,MOD(E663,1)&lt;&gt;0),"Semak kapasiti",IF(AND(F663&lt;&gt;"Belum menjawab",F663&lt;&gt;"Hadir",F663&lt;&gt;"Tidak hadir"),"Isi jawapan",IF(F663="Hadir",IF(NOT(ISNUMBER(G663)),"Semak jumlah hadir",IF(OR(G663&lt;1,G663&gt;E663,MOD(G663,1)&lt;&gt;0),"Semak jumlah hadir","OK")),IF(AND(G663&lt;&gt;"",G663&lt;&gt;0),"Jumlah perlu kosong / 0","OK")))))))</f>
        <v/>
      </c>
    </row>
    <row r="664" spans="11:12" ht="30" customHeight="1">
      <c r="K664" s="9">
        <f>IF(L664="","",IF(AND(L664="OK",F664="Hadir"),G664,0))</f>
        <v/>
      </c>
      <c r="L664" s="9">
        <f>IF(AND(A664="",B664="",C664="",D664="",E664="",F664="",G664="",H664="",I664="",J664=""),"",IF(OR(A664="",C664="",COUNTIF(MajlisTetamu,B664)&lt;&gt;1),"Isi ID / majlis / nama",IF(COUNTIFS(TetamuTable[ID kumpulan],A664,TetamuTable[Majlis],B664)&gt;1,"ID berganda untuk majlis",IF(NOT(ISNUMBER(E664)),"Semak kapasiti",IF(OR(E664&lt;1,MOD(E664,1)&lt;&gt;0),"Semak kapasiti",IF(AND(F664&lt;&gt;"Belum menjawab",F664&lt;&gt;"Hadir",F664&lt;&gt;"Tidak hadir"),"Isi jawapan",IF(F664="Hadir",IF(NOT(ISNUMBER(G664)),"Semak jumlah hadir",IF(OR(G664&lt;1,G664&gt;E664,MOD(G664,1)&lt;&gt;0),"Semak jumlah hadir","OK")),IF(AND(G664&lt;&gt;"",G664&lt;&gt;0),"Jumlah perlu kosong / 0","OK")))))))</f>
        <v/>
      </c>
    </row>
    <row r="665" spans="11:12" ht="30" customHeight="1">
      <c r="K665" s="9">
        <f>IF(L665="","",IF(AND(L665="OK",F665="Hadir"),G665,0))</f>
        <v/>
      </c>
      <c r="L665" s="9">
        <f>IF(AND(A665="",B665="",C665="",D665="",E665="",F665="",G665="",H665="",I665="",J665=""),"",IF(OR(A665="",C665="",COUNTIF(MajlisTetamu,B665)&lt;&gt;1),"Isi ID / majlis / nama",IF(COUNTIFS(TetamuTable[ID kumpulan],A665,TetamuTable[Majlis],B665)&gt;1,"ID berganda untuk majlis",IF(NOT(ISNUMBER(E665)),"Semak kapasiti",IF(OR(E665&lt;1,MOD(E665,1)&lt;&gt;0),"Semak kapasiti",IF(AND(F665&lt;&gt;"Belum menjawab",F665&lt;&gt;"Hadir",F665&lt;&gt;"Tidak hadir"),"Isi jawapan",IF(F665="Hadir",IF(NOT(ISNUMBER(G665)),"Semak jumlah hadir",IF(OR(G665&lt;1,G665&gt;E665,MOD(G665,1)&lt;&gt;0),"Semak jumlah hadir","OK")),IF(AND(G665&lt;&gt;"",G665&lt;&gt;0),"Jumlah perlu kosong / 0","OK")))))))</f>
        <v/>
      </c>
    </row>
    <row r="666" spans="11:12" ht="30" customHeight="1">
      <c r="K666" s="9">
        <f>IF(L666="","",IF(AND(L666="OK",F666="Hadir"),G666,0))</f>
        <v/>
      </c>
      <c r="L666" s="9">
        <f>IF(AND(A666="",B666="",C666="",D666="",E666="",F666="",G666="",H666="",I666="",J666=""),"",IF(OR(A666="",C666="",COUNTIF(MajlisTetamu,B666)&lt;&gt;1),"Isi ID / majlis / nama",IF(COUNTIFS(TetamuTable[ID kumpulan],A666,TetamuTable[Majlis],B666)&gt;1,"ID berganda untuk majlis",IF(NOT(ISNUMBER(E666)),"Semak kapasiti",IF(OR(E666&lt;1,MOD(E666,1)&lt;&gt;0),"Semak kapasiti",IF(AND(F666&lt;&gt;"Belum menjawab",F666&lt;&gt;"Hadir",F666&lt;&gt;"Tidak hadir"),"Isi jawapan",IF(F666="Hadir",IF(NOT(ISNUMBER(G666)),"Semak jumlah hadir",IF(OR(G666&lt;1,G666&gt;E666,MOD(G666,1)&lt;&gt;0),"Semak jumlah hadir","OK")),IF(AND(G666&lt;&gt;"",G666&lt;&gt;0),"Jumlah perlu kosong / 0","OK")))))))</f>
        <v/>
      </c>
    </row>
    <row r="667" spans="11:12" ht="30" customHeight="1">
      <c r="K667" s="9">
        <f>IF(L667="","",IF(AND(L667="OK",F667="Hadir"),G667,0))</f>
        <v/>
      </c>
      <c r="L667" s="9">
        <f>IF(AND(A667="",B667="",C667="",D667="",E667="",F667="",G667="",H667="",I667="",J667=""),"",IF(OR(A667="",C667="",COUNTIF(MajlisTetamu,B667)&lt;&gt;1),"Isi ID / majlis / nama",IF(COUNTIFS(TetamuTable[ID kumpulan],A667,TetamuTable[Majlis],B667)&gt;1,"ID berganda untuk majlis",IF(NOT(ISNUMBER(E667)),"Semak kapasiti",IF(OR(E667&lt;1,MOD(E667,1)&lt;&gt;0),"Semak kapasiti",IF(AND(F667&lt;&gt;"Belum menjawab",F667&lt;&gt;"Hadir",F667&lt;&gt;"Tidak hadir"),"Isi jawapan",IF(F667="Hadir",IF(NOT(ISNUMBER(G667)),"Semak jumlah hadir",IF(OR(G667&lt;1,G667&gt;E667,MOD(G667,1)&lt;&gt;0),"Semak jumlah hadir","OK")),IF(AND(G667&lt;&gt;"",G667&lt;&gt;0),"Jumlah perlu kosong / 0","OK")))))))</f>
        <v/>
      </c>
    </row>
    <row r="668" spans="11:12" ht="30" customHeight="1">
      <c r="K668" s="9">
        <f>IF(L668="","",IF(AND(L668="OK",F668="Hadir"),G668,0))</f>
        <v/>
      </c>
      <c r="L668" s="9">
        <f>IF(AND(A668="",B668="",C668="",D668="",E668="",F668="",G668="",H668="",I668="",J668=""),"",IF(OR(A668="",C668="",COUNTIF(MajlisTetamu,B668)&lt;&gt;1),"Isi ID / majlis / nama",IF(COUNTIFS(TetamuTable[ID kumpulan],A668,TetamuTable[Majlis],B668)&gt;1,"ID berganda untuk majlis",IF(NOT(ISNUMBER(E668)),"Semak kapasiti",IF(OR(E668&lt;1,MOD(E668,1)&lt;&gt;0),"Semak kapasiti",IF(AND(F668&lt;&gt;"Belum menjawab",F668&lt;&gt;"Hadir",F668&lt;&gt;"Tidak hadir"),"Isi jawapan",IF(F668="Hadir",IF(NOT(ISNUMBER(G668)),"Semak jumlah hadir",IF(OR(G668&lt;1,G668&gt;E668,MOD(G668,1)&lt;&gt;0),"Semak jumlah hadir","OK")),IF(AND(G668&lt;&gt;"",G668&lt;&gt;0),"Jumlah perlu kosong / 0","OK")))))))</f>
        <v/>
      </c>
    </row>
    <row r="669" spans="11:12" ht="30" customHeight="1">
      <c r="K669" s="9">
        <f>IF(L669="","",IF(AND(L669="OK",F669="Hadir"),G669,0))</f>
        <v/>
      </c>
      <c r="L669" s="9">
        <f>IF(AND(A669="",B669="",C669="",D669="",E669="",F669="",G669="",H669="",I669="",J669=""),"",IF(OR(A669="",C669="",COUNTIF(MajlisTetamu,B669)&lt;&gt;1),"Isi ID / majlis / nama",IF(COUNTIFS(TetamuTable[ID kumpulan],A669,TetamuTable[Majlis],B669)&gt;1,"ID berganda untuk majlis",IF(NOT(ISNUMBER(E669)),"Semak kapasiti",IF(OR(E669&lt;1,MOD(E669,1)&lt;&gt;0),"Semak kapasiti",IF(AND(F669&lt;&gt;"Belum menjawab",F669&lt;&gt;"Hadir",F669&lt;&gt;"Tidak hadir"),"Isi jawapan",IF(F669="Hadir",IF(NOT(ISNUMBER(G669)),"Semak jumlah hadir",IF(OR(G669&lt;1,G669&gt;E669,MOD(G669,1)&lt;&gt;0),"Semak jumlah hadir","OK")),IF(AND(G669&lt;&gt;"",G669&lt;&gt;0),"Jumlah perlu kosong / 0","OK")))))))</f>
        <v/>
      </c>
    </row>
    <row r="670" spans="11:12" ht="30" customHeight="1">
      <c r="K670" s="9">
        <f>IF(L670="","",IF(AND(L670="OK",F670="Hadir"),G670,0))</f>
        <v/>
      </c>
      <c r="L670" s="9">
        <f>IF(AND(A670="",B670="",C670="",D670="",E670="",F670="",G670="",H670="",I670="",J670=""),"",IF(OR(A670="",C670="",COUNTIF(MajlisTetamu,B670)&lt;&gt;1),"Isi ID / majlis / nama",IF(COUNTIFS(TetamuTable[ID kumpulan],A670,TetamuTable[Majlis],B670)&gt;1,"ID berganda untuk majlis",IF(NOT(ISNUMBER(E670)),"Semak kapasiti",IF(OR(E670&lt;1,MOD(E670,1)&lt;&gt;0),"Semak kapasiti",IF(AND(F670&lt;&gt;"Belum menjawab",F670&lt;&gt;"Hadir",F670&lt;&gt;"Tidak hadir"),"Isi jawapan",IF(F670="Hadir",IF(NOT(ISNUMBER(G670)),"Semak jumlah hadir",IF(OR(G670&lt;1,G670&gt;E670,MOD(G670,1)&lt;&gt;0),"Semak jumlah hadir","OK")),IF(AND(G670&lt;&gt;"",G670&lt;&gt;0),"Jumlah perlu kosong / 0","OK")))))))</f>
        <v/>
      </c>
    </row>
    <row r="671" spans="11:12" ht="30" customHeight="1">
      <c r="K671" s="9">
        <f>IF(L671="","",IF(AND(L671="OK",F671="Hadir"),G671,0))</f>
        <v/>
      </c>
      <c r="L671" s="9">
        <f>IF(AND(A671="",B671="",C671="",D671="",E671="",F671="",G671="",H671="",I671="",J671=""),"",IF(OR(A671="",C671="",COUNTIF(MajlisTetamu,B671)&lt;&gt;1),"Isi ID / majlis / nama",IF(COUNTIFS(TetamuTable[ID kumpulan],A671,TetamuTable[Majlis],B671)&gt;1,"ID berganda untuk majlis",IF(NOT(ISNUMBER(E671)),"Semak kapasiti",IF(OR(E671&lt;1,MOD(E671,1)&lt;&gt;0),"Semak kapasiti",IF(AND(F671&lt;&gt;"Belum menjawab",F671&lt;&gt;"Hadir",F671&lt;&gt;"Tidak hadir"),"Isi jawapan",IF(F671="Hadir",IF(NOT(ISNUMBER(G671)),"Semak jumlah hadir",IF(OR(G671&lt;1,G671&gt;E671,MOD(G671,1)&lt;&gt;0),"Semak jumlah hadir","OK")),IF(AND(G671&lt;&gt;"",G671&lt;&gt;0),"Jumlah perlu kosong / 0","OK")))))))</f>
        <v/>
      </c>
    </row>
    <row r="672" spans="11:12" ht="30" customHeight="1">
      <c r="K672" s="9">
        <f>IF(L672="","",IF(AND(L672="OK",F672="Hadir"),G672,0))</f>
        <v/>
      </c>
      <c r="L672" s="9">
        <f>IF(AND(A672="",B672="",C672="",D672="",E672="",F672="",G672="",H672="",I672="",J672=""),"",IF(OR(A672="",C672="",COUNTIF(MajlisTetamu,B672)&lt;&gt;1),"Isi ID / majlis / nama",IF(COUNTIFS(TetamuTable[ID kumpulan],A672,TetamuTable[Majlis],B672)&gt;1,"ID berganda untuk majlis",IF(NOT(ISNUMBER(E672)),"Semak kapasiti",IF(OR(E672&lt;1,MOD(E672,1)&lt;&gt;0),"Semak kapasiti",IF(AND(F672&lt;&gt;"Belum menjawab",F672&lt;&gt;"Hadir",F672&lt;&gt;"Tidak hadir"),"Isi jawapan",IF(F672="Hadir",IF(NOT(ISNUMBER(G672)),"Semak jumlah hadir",IF(OR(G672&lt;1,G672&gt;E672,MOD(G672,1)&lt;&gt;0),"Semak jumlah hadir","OK")),IF(AND(G672&lt;&gt;"",G672&lt;&gt;0),"Jumlah perlu kosong / 0","OK")))))))</f>
        <v/>
      </c>
    </row>
    <row r="673" spans="11:12" ht="30" customHeight="1">
      <c r="K673" s="9">
        <f>IF(L673="","",IF(AND(L673="OK",F673="Hadir"),G673,0))</f>
        <v/>
      </c>
      <c r="L673" s="9">
        <f>IF(AND(A673="",B673="",C673="",D673="",E673="",F673="",G673="",H673="",I673="",J673=""),"",IF(OR(A673="",C673="",COUNTIF(MajlisTetamu,B673)&lt;&gt;1),"Isi ID / majlis / nama",IF(COUNTIFS(TetamuTable[ID kumpulan],A673,TetamuTable[Majlis],B673)&gt;1,"ID berganda untuk majlis",IF(NOT(ISNUMBER(E673)),"Semak kapasiti",IF(OR(E673&lt;1,MOD(E673,1)&lt;&gt;0),"Semak kapasiti",IF(AND(F673&lt;&gt;"Belum menjawab",F673&lt;&gt;"Hadir",F673&lt;&gt;"Tidak hadir"),"Isi jawapan",IF(F673="Hadir",IF(NOT(ISNUMBER(G673)),"Semak jumlah hadir",IF(OR(G673&lt;1,G673&gt;E673,MOD(G673,1)&lt;&gt;0),"Semak jumlah hadir","OK")),IF(AND(G673&lt;&gt;"",G673&lt;&gt;0),"Jumlah perlu kosong / 0","OK")))))))</f>
        <v/>
      </c>
    </row>
    <row r="674" spans="11:12" ht="30" customHeight="1">
      <c r="K674" s="9">
        <f>IF(L674="","",IF(AND(L674="OK",F674="Hadir"),G674,0))</f>
        <v/>
      </c>
      <c r="L674" s="9">
        <f>IF(AND(A674="",B674="",C674="",D674="",E674="",F674="",G674="",H674="",I674="",J674=""),"",IF(OR(A674="",C674="",COUNTIF(MajlisTetamu,B674)&lt;&gt;1),"Isi ID / majlis / nama",IF(COUNTIFS(TetamuTable[ID kumpulan],A674,TetamuTable[Majlis],B674)&gt;1,"ID berganda untuk majlis",IF(NOT(ISNUMBER(E674)),"Semak kapasiti",IF(OR(E674&lt;1,MOD(E674,1)&lt;&gt;0),"Semak kapasiti",IF(AND(F674&lt;&gt;"Belum menjawab",F674&lt;&gt;"Hadir",F674&lt;&gt;"Tidak hadir"),"Isi jawapan",IF(F674="Hadir",IF(NOT(ISNUMBER(G674)),"Semak jumlah hadir",IF(OR(G674&lt;1,G674&gt;E674,MOD(G674,1)&lt;&gt;0),"Semak jumlah hadir","OK")),IF(AND(G674&lt;&gt;"",G674&lt;&gt;0),"Jumlah perlu kosong / 0","OK")))))))</f>
        <v/>
      </c>
    </row>
    <row r="675" spans="11:12" ht="30" customHeight="1">
      <c r="K675" s="9">
        <f>IF(L675="","",IF(AND(L675="OK",F675="Hadir"),G675,0))</f>
        <v/>
      </c>
      <c r="L675" s="9">
        <f>IF(AND(A675="",B675="",C675="",D675="",E675="",F675="",G675="",H675="",I675="",J675=""),"",IF(OR(A675="",C675="",COUNTIF(MajlisTetamu,B675)&lt;&gt;1),"Isi ID / majlis / nama",IF(COUNTIFS(TetamuTable[ID kumpulan],A675,TetamuTable[Majlis],B675)&gt;1,"ID berganda untuk majlis",IF(NOT(ISNUMBER(E675)),"Semak kapasiti",IF(OR(E675&lt;1,MOD(E675,1)&lt;&gt;0),"Semak kapasiti",IF(AND(F675&lt;&gt;"Belum menjawab",F675&lt;&gt;"Hadir",F675&lt;&gt;"Tidak hadir"),"Isi jawapan",IF(F675="Hadir",IF(NOT(ISNUMBER(G675)),"Semak jumlah hadir",IF(OR(G675&lt;1,G675&gt;E675,MOD(G675,1)&lt;&gt;0),"Semak jumlah hadir","OK")),IF(AND(G675&lt;&gt;"",G675&lt;&gt;0),"Jumlah perlu kosong / 0","OK")))))))</f>
        <v/>
      </c>
    </row>
    <row r="676" spans="11:12" ht="30" customHeight="1">
      <c r="K676" s="9">
        <f>IF(L676="","",IF(AND(L676="OK",F676="Hadir"),G676,0))</f>
        <v/>
      </c>
      <c r="L676" s="9">
        <f>IF(AND(A676="",B676="",C676="",D676="",E676="",F676="",G676="",H676="",I676="",J676=""),"",IF(OR(A676="",C676="",COUNTIF(MajlisTetamu,B676)&lt;&gt;1),"Isi ID / majlis / nama",IF(COUNTIFS(TetamuTable[ID kumpulan],A676,TetamuTable[Majlis],B676)&gt;1,"ID berganda untuk majlis",IF(NOT(ISNUMBER(E676)),"Semak kapasiti",IF(OR(E676&lt;1,MOD(E676,1)&lt;&gt;0),"Semak kapasiti",IF(AND(F676&lt;&gt;"Belum menjawab",F676&lt;&gt;"Hadir",F676&lt;&gt;"Tidak hadir"),"Isi jawapan",IF(F676="Hadir",IF(NOT(ISNUMBER(G676)),"Semak jumlah hadir",IF(OR(G676&lt;1,G676&gt;E676,MOD(G676,1)&lt;&gt;0),"Semak jumlah hadir","OK")),IF(AND(G676&lt;&gt;"",G676&lt;&gt;0),"Jumlah perlu kosong / 0","OK")))))))</f>
        <v/>
      </c>
    </row>
    <row r="677" spans="11:12" ht="30" customHeight="1">
      <c r="K677" s="9">
        <f>IF(L677="","",IF(AND(L677="OK",F677="Hadir"),G677,0))</f>
        <v/>
      </c>
      <c r="L677" s="9">
        <f>IF(AND(A677="",B677="",C677="",D677="",E677="",F677="",G677="",H677="",I677="",J677=""),"",IF(OR(A677="",C677="",COUNTIF(MajlisTetamu,B677)&lt;&gt;1),"Isi ID / majlis / nama",IF(COUNTIFS(TetamuTable[ID kumpulan],A677,TetamuTable[Majlis],B677)&gt;1,"ID berganda untuk majlis",IF(NOT(ISNUMBER(E677)),"Semak kapasiti",IF(OR(E677&lt;1,MOD(E677,1)&lt;&gt;0),"Semak kapasiti",IF(AND(F677&lt;&gt;"Belum menjawab",F677&lt;&gt;"Hadir",F677&lt;&gt;"Tidak hadir"),"Isi jawapan",IF(F677="Hadir",IF(NOT(ISNUMBER(G677)),"Semak jumlah hadir",IF(OR(G677&lt;1,G677&gt;E677,MOD(G677,1)&lt;&gt;0),"Semak jumlah hadir","OK")),IF(AND(G677&lt;&gt;"",G677&lt;&gt;0),"Jumlah perlu kosong / 0","OK")))))))</f>
        <v/>
      </c>
    </row>
    <row r="678" spans="11:12" ht="30" customHeight="1">
      <c r="K678" s="9">
        <f>IF(L678="","",IF(AND(L678="OK",F678="Hadir"),G678,0))</f>
        <v/>
      </c>
      <c r="L678" s="9">
        <f>IF(AND(A678="",B678="",C678="",D678="",E678="",F678="",G678="",H678="",I678="",J678=""),"",IF(OR(A678="",C678="",COUNTIF(MajlisTetamu,B678)&lt;&gt;1),"Isi ID / majlis / nama",IF(COUNTIFS(TetamuTable[ID kumpulan],A678,TetamuTable[Majlis],B678)&gt;1,"ID berganda untuk majlis",IF(NOT(ISNUMBER(E678)),"Semak kapasiti",IF(OR(E678&lt;1,MOD(E678,1)&lt;&gt;0),"Semak kapasiti",IF(AND(F678&lt;&gt;"Belum menjawab",F678&lt;&gt;"Hadir",F678&lt;&gt;"Tidak hadir"),"Isi jawapan",IF(F678="Hadir",IF(NOT(ISNUMBER(G678)),"Semak jumlah hadir",IF(OR(G678&lt;1,G678&gt;E678,MOD(G678,1)&lt;&gt;0),"Semak jumlah hadir","OK")),IF(AND(G678&lt;&gt;"",G678&lt;&gt;0),"Jumlah perlu kosong / 0","OK")))))))</f>
        <v/>
      </c>
    </row>
    <row r="679" spans="11:12" ht="30" customHeight="1">
      <c r="K679" s="9">
        <f>IF(L679="","",IF(AND(L679="OK",F679="Hadir"),G679,0))</f>
        <v/>
      </c>
      <c r="L679" s="9">
        <f>IF(AND(A679="",B679="",C679="",D679="",E679="",F679="",G679="",H679="",I679="",J679=""),"",IF(OR(A679="",C679="",COUNTIF(MajlisTetamu,B679)&lt;&gt;1),"Isi ID / majlis / nama",IF(COUNTIFS(TetamuTable[ID kumpulan],A679,TetamuTable[Majlis],B679)&gt;1,"ID berganda untuk majlis",IF(NOT(ISNUMBER(E679)),"Semak kapasiti",IF(OR(E679&lt;1,MOD(E679,1)&lt;&gt;0),"Semak kapasiti",IF(AND(F679&lt;&gt;"Belum menjawab",F679&lt;&gt;"Hadir",F679&lt;&gt;"Tidak hadir"),"Isi jawapan",IF(F679="Hadir",IF(NOT(ISNUMBER(G679)),"Semak jumlah hadir",IF(OR(G679&lt;1,G679&gt;E679,MOD(G679,1)&lt;&gt;0),"Semak jumlah hadir","OK")),IF(AND(G679&lt;&gt;"",G679&lt;&gt;0),"Jumlah perlu kosong / 0","OK")))))))</f>
        <v/>
      </c>
    </row>
    <row r="680" spans="11:12" ht="30" customHeight="1">
      <c r="K680" s="9">
        <f>IF(L680="","",IF(AND(L680="OK",F680="Hadir"),G680,0))</f>
        <v/>
      </c>
      <c r="L680" s="9">
        <f>IF(AND(A680="",B680="",C680="",D680="",E680="",F680="",G680="",H680="",I680="",J680=""),"",IF(OR(A680="",C680="",COUNTIF(MajlisTetamu,B680)&lt;&gt;1),"Isi ID / majlis / nama",IF(COUNTIFS(TetamuTable[ID kumpulan],A680,TetamuTable[Majlis],B680)&gt;1,"ID berganda untuk majlis",IF(NOT(ISNUMBER(E680)),"Semak kapasiti",IF(OR(E680&lt;1,MOD(E680,1)&lt;&gt;0),"Semak kapasiti",IF(AND(F680&lt;&gt;"Belum menjawab",F680&lt;&gt;"Hadir",F680&lt;&gt;"Tidak hadir"),"Isi jawapan",IF(F680="Hadir",IF(NOT(ISNUMBER(G680)),"Semak jumlah hadir",IF(OR(G680&lt;1,G680&gt;E680,MOD(G680,1)&lt;&gt;0),"Semak jumlah hadir","OK")),IF(AND(G680&lt;&gt;"",G680&lt;&gt;0),"Jumlah perlu kosong / 0","OK")))))))</f>
        <v/>
      </c>
    </row>
    <row r="681" spans="11:12" ht="30" customHeight="1">
      <c r="K681" s="9">
        <f>IF(L681="","",IF(AND(L681="OK",F681="Hadir"),G681,0))</f>
        <v/>
      </c>
      <c r="L681" s="9">
        <f>IF(AND(A681="",B681="",C681="",D681="",E681="",F681="",G681="",H681="",I681="",J681=""),"",IF(OR(A681="",C681="",COUNTIF(MajlisTetamu,B681)&lt;&gt;1),"Isi ID / majlis / nama",IF(COUNTIFS(TetamuTable[ID kumpulan],A681,TetamuTable[Majlis],B681)&gt;1,"ID berganda untuk majlis",IF(NOT(ISNUMBER(E681)),"Semak kapasiti",IF(OR(E681&lt;1,MOD(E681,1)&lt;&gt;0),"Semak kapasiti",IF(AND(F681&lt;&gt;"Belum menjawab",F681&lt;&gt;"Hadir",F681&lt;&gt;"Tidak hadir"),"Isi jawapan",IF(F681="Hadir",IF(NOT(ISNUMBER(G681)),"Semak jumlah hadir",IF(OR(G681&lt;1,G681&gt;E681,MOD(G681,1)&lt;&gt;0),"Semak jumlah hadir","OK")),IF(AND(G681&lt;&gt;"",G681&lt;&gt;0),"Jumlah perlu kosong / 0","OK")))))))</f>
        <v/>
      </c>
    </row>
    <row r="682" spans="11:12" ht="30" customHeight="1">
      <c r="K682" s="9">
        <f>IF(L682="","",IF(AND(L682="OK",F682="Hadir"),G682,0))</f>
        <v/>
      </c>
      <c r="L682" s="9">
        <f>IF(AND(A682="",B682="",C682="",D682="",E682="",F682="",G682="",H682="",I682="",J682=""),"",IF(OR(A682="",C682="",COUNTIF(MajlisTetamu,B682)&lt;&gt;1),"Isi ID / majlis / nama",IF(COUNTIFS(TetamuTable[ID kumpulan],A682,TetamuTable[Majlis],B682)&gt;1,"ID berganda untuk majlis",IF(NOT(ISNUMBER(E682)),"Semak kapasiti",IF(OR(E682&lt;1,MOD(E682,1)&lt;&gt;0),"Semak kapasiti",IF(AND(F682&lt;&gt;"Belum menjawab",F682&lt;&gt;"Hadir",F682&lt;&gt;"Tidak hadir"),"Isi jawapan",IF(F682="Hadir",IF(NOT(ISNUMBER(G682)),"Semak jumlah hadir",IF(OR(G682&lt;1,G682&gt;E682,MOD(G682,1)&lt;&gt;0),"Semak jumlah hadir","OK")),IF(AND(G682&lt;&gt;"",G682&lt;&gt;0),"Jumlah perlu kosong / 0","OK")))))))</f>
        <v/>
      </c>
    </row>
    <row r="683" spans="11:12" ht="30" customHeight="1">
      <c r="K683" s="9">
        <f>IF(L683="","",IF(AND(L683="OK",F683="Hadir"),G683,0))</f>
        <v/>
      </c>
      <c r="L683" s="9">
        <f>IF(AND(A683="",B683="",C683="",D683="",E683="",F683="",G683="",H683="",I683="",J683=""),"",IF(OR(A683="",C683="",COUNTIF(MajlisTetamu,B683)&lt;&gt;1),"Isi ID / majlis / nama",IF(COUNTIFS(TetamuTable[ID kumpulan],A683,TetamuTable[Majlis],B683)&gt;1,"ID berganda untuk majlis",IF(NOT(ISNUMBER(E683)),"Semak kapasiti",IF(OR(E683&lt;1,MOD(E683,1)&lt;&gt;0),"Semak kapasiti",IF(AND(F683&lt;&gt;"Belum menjawab",F683&lt;&gt;"Hadir",F683&lt;&gt;"Tidak hadir"),"Isi jawapan",IF(F683="Hadir",IF(NOT(ISNUMBER(G683)),"Semak jumlah hadir",IF(OR(G683&lt;1,G683&gt;E683,MOD(G683,1)&lt;&gt;0),"Semak jumlah hadir","OK")),IF(AND(G683&lt;&gt;"",G683&lt;&gt;0),"Jumlah perlu kosong / 0","OK")))))))</f>
        <v/>
      </c>
    </row>
    <row r="684" spans="11:12" ht="30" customHeight="1">
      <c r="K684" s="9">
        <f>IF(L684="","",IF(AND(L684="OK",F684="Hadir"),G684,0))</f>
        <v/>
      </c>
      <c r="L684" s="9">
        <f>IF(AND(A684="",B684="",C684="",D684="",E684="",F684="",G684="",H684="",I684="",J684=""),"",IF(OR(A684="",C684="",COUNTIF(MajlisTetamu,B684)&lt;&gt;1),"Isi ID / majlis / nama",IF(COUNTIFS(TetamuTable[ID kumpulan],A684,TetamuTable[Majlis],B684)&gt;1,"ID berganda untuk majlis",IF(NOT(ISNUMBER(E684)),"Semak kapasiti",IF(OR(E684&lt;1,MOD(E684,1)&lt;&gt;0),"Semak kapasiti",IF(AND(F684&lt;&gt;"Belum menjawab",F684&lt;&gt;"Hadir",F684&lt;&gt;"Tidak hadir"),"Isi jawapan",IF(F684="Hadir",IF(NOT(ISNUMBER(G684)),"Semak jumlah hadir",IF(OR(G684&lt;1,G684&gt;E684,MOD(G684,1)&lt;&gt;0),"Semak jumlah hadir","OK")),IF(AND(G684&lt;&gt;"",G684&lt;&gt;0),"Jumlah perlu kosong / 0","OK")))))))</f>
        <v/>
      </c>
    </row>
    <row r="685" spans="11:12" ht="30" customHeight="1">
      <c r="K685" s="9">
        <f>IF(L685="","",IF(AND(L685="OK",F685="Hadir"),G685,0))</f>
        <v/>
      </c>
      <c r="L685" s="9">
        <f>IF(AND(A685="",B685="",C685="",D685="",E685="",F685="",G685="",H685="",I685="",J685=""),"",IF(OR(A685="",C685="",COUNTIF(MajlisTetamu,B685)&lt;&gt;1),"Isi ID / majlis / nama",IF(COUNTIFS(TetamuTable[ID kumpulan],A685,TetamuTable[Majlis],B685)&gt;1,"ID berganda untuk majlis",IF(NOT(ISNUMBER(E685)),"Semak kapasiti",IF(OR(E685&lt;1,MOD(E685,1)&lt;&gt;0),"Semak kapasiti",IF(AND(F685&lt;&gt;"Belum menjawab",F685&lt;&gt;"Hadir",F685&lt;&gt;"Tidak hadir"),"Isi jawapan",IF(F685="Hadir",IF(NOT(ISNUMBER(G685)),"Semak jumlah hadir",IF(OR(G685&lt;1,G685&gt;E685,MOD(G685,1)&lt;&gt;0),"Semak jumlah hadir","OK")),IF(AND(G685&lt;&gt;"",G685&lt;&gt;0),"Jumlah perlu kosong / 0","OK")))))))</f>
        <v/>
      </c>
    </row>
    <row r="686" spans="11:12" ht="30" customHeight="1">
      <c r="K686" s="9">
        <f>IF(L686="","",IF(AND(L686="OK",F686="Hadir"),G686,0))</f>
        <v/>
      </c>
      <c r="L686" s="9">
        <f>IF(AND(A686="",B686="",C686="",D686="",E686="",F686="",G686="",H686="",I686="",J686=""),"",IF(OR(A686="",C686="",COUNTIF(MajlisTetamu,B686)&lt;&gt;1),"Isi ID / majlis / nama",IF(COUNTIFS(TetamuTable[ID kumpulan],A686,TetamuTable[Majlis],B686)&gt;1,"ID berganda untuk majlis",IF(NOT(ISNUMBER(E686)),"Semak kapasiti",IF(OR(E686&lt;1,MOD(E686,1)&lt;&gt;0),"Semak kapasiti",IF(AND(F686&lt;&gt;"Belum menjawab",F686&lt;&gt;"Hadir",F686&lt;&gt;"Tidak hadir"),"Isi jawapan",IF(F686="Hadir",IF(NOT(ISNUMBER(G686)),"Semak jumlah hadir",IF(OR(G686&lt;1,G686&gt;E686,MOD(G686,1)&lt;&gt;0),"Semak jumlah hadir","OK")),IF(AND(G686&lt;&gt;"",G686&lt;&gt;0),"Jumlah perlu kosong / 0","OK")))))))</f>
        <v/>
      </c>
    </row>
    <row r="687" spans="11:12" ht="30" customHeight="1">
      <c r="K687" s="9">
        <f>IF(L687="","",IF(AND(L687="OK",F687="Hadir"),G687,0))</f>
        <v/>
      </c>
      <c r="L687" s="9">
        <f>IF(AND(A687="",B687="",C687="",D687="",E687="",F687="",G687="",H687="",I687="",J687=""),"",IF(OR(A687="",C687="",COUNTIF(MajlisTetamu,B687)&lt;&gt;1),"Isi ID / majlis / nama",IF(COUNTIFS(TetamuTable[ID kumpulan],A687,TetamuTable[Majlis],B687)&gt;1,"ID berganda untuk majlis",IF(NOT(ISNUMBER(E687)),"Semak kapasiti",IF(OR(E687&lt;1,MOD(E687,1)&lt;&gt;0),"Semak kapasiti",IF(AND(F687&lt;&gt;"Belum menjawab",F687&lt;&gt;"Hadir",F687&lt;&gt;"Tidak hadir"),"Isi jawapan",IF(F687="Hadir",IF(NOT(ISNUMBER(G687)),"Semak jumlah hadir",IF(OR(G687&lt;1,G687&gt;E687,MOD(G687,1)&lt;&gt;0),"Semak jumlah hadir","OK")),IF(AND(G687&lt;&gt;"",G687&lt;&gt;0),"Jumlah perlu kosong / 0","OK")))))))</f>
        <v/>
      </c>
    </row>
    <row r="688" spans="11:12" ht="30" customHeight="1">
      <c r="K688" s="9">
        <f>IF(L688="","",IF(AND(L688="OK",F688="Hadir"),G688,0))</f>
        <v/>
      </c>
      <c r="L688" s="9">
        <f>IF(AND(A688="",B688="",C688="",D688="",E688="",F688="",G688="",H688="",I688="",J688=""),"",IF(OR(A688="",C688="",COUNTIF(MajlisTetamu,B688)&lt;&gt;1),"Isi ID / majlis / nama",IF(COUNTIFS(TetamuTable[ID kumpulan],A688,TetamuTable[Majlis],B688)&gt;1,"ID berganda untuk majlis",IF(NOT(ISNUMBER(E688)),"Semak kapasiti",IF(OR(E688&lt;1,MOD(E688,1)&lt;&gt;0),"Semak kapasiti",IF(AND(F688&lt;&gt;"Belum menjawab",F688&lt;&gt;"Hadir",F688&lt;&gt;"Tidak hadir"),"Isi jawapan",IF(F688="Hadir",IF(NOT(ISNUMBER(G688)),"Semak jumlah hadir",IF(OR(G688&lt;1,G688&gt;E688,MOD(G688,1)&lt;&gt;0),"Semak jumlah hadir","OK")),IF(AND(G688&lt;&gt;"",G688&lt;&gt;0),"Jumlah perlu kosong / 0","OK")))))))</f>
        <v/>
      </c>
    </row>
    <row r="689" spans="11:12" ht="30" customHeight="1">
      <c r="K689" s="9">
        <f>IF(L689="","",IF(AND(L689="OK",F689="Hadir"),G689,0))</f>
        <v/>
      </c>
      <c r="L689" s="9">
        <f>IF(AND(A689="",B689="",C689="",D689="",E689="",F689="",G689="",H689="",I689="",J689=""),"",IF(OR(A689="",C689="",COUNTIF(MajlisTetamu,B689)&lt;&gt;1),"Isi ID / majlis / nama",IF(COUNTIFS(TetamuTable[ID kumpulan],A689,TetamuTable[Majlis],B689)&gt;1,"ID berganda untuk majlis",IF(NOT(ISNUMBER(E689)),"Semak kapasiti",IF(OR(E689&lt;1,MOD(E689,1)&lt;&gt;0),"Semak kapasiti",IF(AND(F689&lt;&gt;"Belum menjawab",F689&lt;&gt;"Hadir",F689&lt;&gt;"Tidak hadir"),"Isi jawapan",IF(F689="Hadir",IF(NOT(ISNUMBER(G689)),"Semak jumlah hadir",IF(OR(G689&lt;1,G689&gt;E689,MOD(G689,1)&lt;&gt;0),"Semak jumlah hadir","OK")),IF(AND(G689&lt;&gt;"",G689&lt;&gt;0),"Jumlah perlu kosong / 0","OK")))))))</f>
        <v/>
      </c>
    </row>
    <row r="690" spans="11:12" ht="30" customHeight="1">
      <c r="K690" s="9">
        <f>IF(L690="","",IF(AND(L690="OK",F690="Hadir"),G690,0))</f>
        <v/>
      </c>
      <c r="L690" s="9">
        <f>IF(AND(A690="",B690="",C690="",D690="",E690="",F690="",G690="",H690="",I690="",J690=""),"",IF(OR(A690="",C690="",COUNTIF(MajlisTetamu,B690)&lt;&gt;1),"Isi ID / majlis / nama",IF(COUNTIFS(TetamuTable[ID kumpulan],A690,TetamuTable[Majlis],B690)&gt;1,"ID berganda untuk majlis",IF(NOT(ISNUMBER(E690)),"Semak kapasiti",IF(OR(E690&lt;1,MOD(E690,1)&lt;&gt;0),"Semak kapasiti",IF(AND(F690&lt;&gt;"Belum menjawab",F690&lt;&gt;"Hadir",F690&lt;&gt;"Tidak hadir"),"Isi jawapan",IF(F690="Hadir",IF(NOT(ISNUMBER(G690)),"Semak jumlah hadir",IF(OR(G690&lt;1,G690&gt;E690,MOD(G690,1)&lt;&gt;0),"Semak jumlah hadir","OK")),IF(AND(G690&lt;&gt;"",G690&lt;&gt;0),"Jumlah perlu kosong / 0","OK")))))))</f>
        <v/>
      </c>
    </row>
    <row r="691" spans="11:12" ht="30" customHeight="1">
      <c r="K691" s="9">
        <f>IF(L691="","",IF(AND(L691="OK",F691="Hadir"),G691,0))</f>
        <v/>
      </c>
      <c r="L691" s="9">
        <f>IF(AND(A691="",B691="",C691="",D691="",E691="",F691="",G691="",H691="",I691="",J691=""),"",IF(OR(A691="",C691="",COUNTIF(MajlisTetamu,B691)&lt;&gt;1),"Isi ID / majlis / nama",IF(COUNTIFS(TetamuTable[ID kumpulan],A691,TetamuTable[Majlis],B691)&gt;1,"ID berganda untuk majlis",IF(NOT(ISNUMBER(E691)),"Semak kapasiti",IF(OR(E691&lt;1,MOD(E691,1)&lt;&gt;0),"Semak kapasiti",IF(AND(F691&lt;&gt;"Belum menjawab",F691&lt;&gt;"Hadir",F691&lt;&gt;"Tidak hadir"),"Isi jawapan",IF(F691="Hadir",IF(NOT(ISNUMBER(G691)),"Semak jumlah hadir",IF(OR(G691&lt;1,G691&gt;E691,MOD(G691,1)&lt;&gt;0),"Semak jumlah hadir","OK")),IF(AND(G691&lt;&gt;"",G691&lt;&gt;0),"Jumlah perlu kosong / 0","OK")))))))</f>
        <v/>
      </c>
    </row>
    <row r="692" spans="11:12" ht="30" customHeight="1">
      <c r="K692" s="9">
        <f>IF(L692="","",IF(AND(L692="OK",F692="Hadir"),G692,0))</f>
        <v/>
      </c>
      <c r="L692" s="9">
        <f>IF(AND(A692="",B692="",C692="",D692="",E692="",F692="",G692="",H692="",I692="",J692=""),"",IF(OR(A692="",C692="",COUNTIF(MajlisTetamu,B692)&lt;&gt;1),"Isi ID / majlis / nama",IF(COUNTIFS(TetamuTable[ID kumpulan],A692,TetamuTable[Majlis],B692)&gt;1,"ID berganda untuk majlis",IF(NOT(ISNUMBER(E692)),"Semak kapasiti",IF(OR(E692&lt;1,MOD(E692,1)&lt;&gt;0),"Semak kapasiti",IF(AND(F692&lt;&gt;"Belum menjawab",F692&lt;&gt;"Hadir",F692&lt;&gt;"Tidak hadir"),"Isi jawapan",IF(F692="Hadir",IF(NOT(ISNUMBER(G692)),"Semak jumlah hadir",IF(OR(G692&lt;1,G692&gt;E692,MOD(G692,1)&lt;&gt;0),"Semak jumlah hadir","OK")),IF(AND(G692&lt;&gt;"",G692&lt;&gt;0),"Jumlah perlu kosong / 0","OK")))))))</f>
        <v/>
      </c>
    </row>
    <row r="693" spans="11:12" ht="30" customHeight="1">
      <c r="K693" s="9">
        <f>IF(L693="","",IF(AND(L693="OK",F693="Hadir"),G693,0))</f>
        <v/>
      </c>
      <c r="L693" s="9">
        <f>IF(AND(A693="",B693="",C693="",D693="",E693="",F693="",G693="",H693="",I693="",J693=""),"",IF(OR(A693="",C693="",COUNTIF(MajlisTetamu,B693)&lt;&gt;1),"Isi ID / majlis / nama",IF(COUNTIFS(TetamuTable[ID kumpulan],A693,TetamuTable[Majlis],B693)&gt;1,"ID berganda untuk majlis",IF(NOT(ISNUMBER(E693)),"Semak kapasiti",IF(OR(E693&lt;1,MOD(E693,1)&lt;&gt;0),"Semak kapasiti",IF(AND(F693&lt;&gt;"Belum menjawab",F693&lt;&gt;"Hadir",F693&lt;&gt;"Tidak hadir"),"Isi jawapan",IF(F693="Hadir",IF(NOT(ISNUMBER(G693)),"Semak jumlah hadir",IF(OR(G693&lt;1,G693&gt;E693,MOD(G693,1)&lt;&gt;0),"Semak jumlah hadir","OK")),IF(AND(G693&lt;&gt;"",G693&lt;&gt;0),"Jumlah perlu kosong / 0","OK")))))))</f>
        <v/>
      </c>
    </row>
    <row r="694" spans="11:12" ht="30" customHeight="1">
      <c r="K694" s="9">
        <f>IF(L694="","",IF(AND(L694="OK",F694="Hadir"),G694,0))</f>
        <v/>
      </c>
      <c r="L694" s="9">
        <f>IF(AND(A694="",B694="",C694="",D694="",E694="",F694="",G694="",H694="",I694="",J694=""),"",IF(OR(A694="",C694="",COUNTIF(MajlisTetamu,B694)&lt;&gt;1),"Isi ID / majlis / nama",IF(COUNTIFS(TetamuTable[ID kumpulan],A694,TetamuTable[Majlis],B694)&gt;1,"ID berganda untuk majlis",IF(NOT(ISNUMBER(E694)),"Semak kapasiti",IF(OR(E694&lt;1,MOD(E694,1)&lt;&gt;0),"Semak kapasiti",IF(AND(F694&lt;&gt;"Belum menjawab",F694&lt;&gt;"Hadir",F694&lt;&gt;"Tidak hadir"),"Isi jawapan",IF(F694="Hadir",IF(NOT(ISNUMBER(G694)),"Semak jumlah hadir",IF(OR(G694&lt;1,G694&gt;E694,MOD(G694,1)&lt;&gt;0),"Semak jumlah hadir","OK")),IF(AND(G694&lt;&gt;"",G694&lt;&gt;0),"Jumlah perlu kosong / 0","OK")))))))</f>
        <v/>
      </c>
    </row>
    <row r="695" spans="11:12" ht="30" customHeight="1">
      <c r="K695" s="9">
        <f>IF(L695="","",IF(AND(L695="OK",F695="Hadir"),G695,0))</f>
        <v/>
      </c>
      <c r="L695" s="9">
        <f>IF(AND(A695="",B695="",C695="",D695="",E695="",F695="",G695="",H695="",I695="",J695=""),"",IF(OR(A695="",C695="",COUNTIF(MajlisTetamu,B695)&lt;&gt;1),"Isi ID / majlis / nama",IF(COUNTIFS(TetamuTable[ID kumpulan],A695,TetamuTable[Majlis],B695)&gt;1,"ID berganda untuk majlis",IF(NOT(ISNUMBER(E695)),"Semak kapasiti",IF(OR(E695&lt;1,MOD(E695,1)&lt;&gt;0),"Semak kapasiti",IF(AND(F695&lt;&gt;"Belum menjawab",F695&lt;&gt;"Hadir",F695&lt;&gt;"Tidak hadir"),"Isi jawapan",IF(F695="Hadir",IF(NOT(ISNUMBER(G695)),"Semak jumlah hadir",IF(OR(G695&lt;1,G695&gt;E695,MOD(G695,1)&lt;&gt;0),"Semak jumlah hadir","OK")),IF(AND(G695&lt;&gt;"",G695&lt;&gt;0),"Jumlah perlu kosong / 0","OK")))))))</f>
        <v/>
      </c>
    </row>
    <row r="696" spans="11:12" ht="30" customHeight="1">
      <c r="K696" s="9">
        <f>IF(L696="","",IF(AND(L696="OK",F696="Hadir"),G696,0))</f>
        <v/>
      </c>
      <c r="L696" s="9">
        <f>IF(AND(A696="",B696="",C696="",D696="",E696="",F696="",G696="",H696="",I696="",J696=""),"",IF(OR(A696="",C696="",COUNTIF(MajlisTetamu,B696)&lt;&gt;1),"Isi ID / majlis / nama",IF(COUNTIFS(TetamuTable[ID kumpulan],A696,TetamuTable[Majlis],B696)&gt;1,"ID berganda untuk majlis",IF(NOT(ISNUMBER(E696)),"Semak kapasiti",IF(OR(E696&lt;1,MOD(E696,1)&lt;&gt;0),"Semak kapasiti",IF(AND(F696&lt;&gt;"Belum menjawab",F696&lt;&gt;"Hadir",F696&lt;&gt;"Tidak hadir"),"Isi jawapan",IF(F696="Hadir",IF(NOT(ISNUMBER(G696)),"Semak jumlah hadir",IF(OR(G696&lt;1,G696&gt;E696,MOD(G696,1)&lt;&gt;0),"Semak jumlah hadir","OK")),IF(AND(G696&lt;&gt;"",G696&lt;&gt;0),"Jumlah perlu kosong / 0","OK")))))))</f>
        <v/>
      </c>
    </row>
    <row r="697" spans="11:12" ht="30" customHeight="1">
      <c r="K697" s="9">
        <f>IF(L697="","",IF(AND(L697="OK",F697="Hadir"),G697,0))</f>
        <v/>
      </c>
      <c r="L697" s="9">
        <f>IF(AND(A697="",B697="",C697="",D697="",E697="",F697="",G697="",H697="",I697="",J697=""),"",IF(OR(A697="",C697="",COUNTIF(MajlisTetamu,B697)&lt;&gt;1),"Isi ID / majlis / nama",IF(COUNTIFS(TetamuTable[ID kumpulan],A697,TetamuTable[Majlis],B697)&gt;1,"ID berganda untuk majlis",IF(NOT(ISNUMBER(E697)),"Semak kapasiti",IF(OR(E697&lt;1,MOD(E697,1)&lt;&gt;0),"Semak kapasiti",IF(AND(F697&lt;&gt;"Belum menjawab",F697&lt;&gt;"Hadir",F697&lt;&gt;"Tidak hadir"),"Isi jawapan",IF(F697="Hadir",IF(NOT(ISNUMBER(G697)),"Semak jumlah hadir",IF(OR(G697&lt;1,G697&gt;E697,MOD(G697,1)&lt;&gt;0),"Semak jumlah hadir","OK")),IF(AND(G697&lt;&gt;"",G697&lt;&gt;0),"Jumlah perlu kosong / 0","OK")))))))</f>
        <v/>
      </c>
    </row>
    <row r="698" spans="11:12" ht="30" customHeight="1">
      <c r="K698" s="9">
        <f>IF(L698="","",IF(AND(L698="OK",F698="Hadir"),G698,0))</f>
        <v/>
      </c>
      <c r="L698" s="9">
        <f>IF(AND(A698="",B698="",C698="",D698="",E698="",F698="",G698="",H698="",I698="",J698=""),"",IF(OR(A698="",C698="",COUNTIF(MajlisTetamu,B698)&lt;&gt;1),"Isi ID / majlis / nama",IF(COUNTIFS(TetamuTable[ID kumpulan],A698,TetamuTable[Majlis],B698)&gt;1,"ID berganda untuk majlis",IF(NOT(ISNUMBER(E698)),"Semak kapasiti",IF(OR(E698&lt;1,MOD(E698,1)&lt;&gt;0),"Semak kapasiti",IF(AND(F698&lt;&gt;"Belum menjawab",F698&lt;&gt;"Hadir",F698&lt;&gt;"Tidak hadir"),"Isi jawapan",IF(F698="Hadir",IF(NOT(ISNUMBER(G698)),"Semak jumlah hadir",IF(OR(G698&lt;1,G698&gt;E698,MOD(G698,1)&lt;&gt;0),"Semak jumlah hadir","OK")),IF(AND(G698&lt;&gt;"",G698&lt;&gt;0),"Jumlah perlu kosong / 0","OK")))))))</f>
        <v/>
      </c>
    </row>
    <row r="699" spans="11:12" ht="30" customHeight="1">
      <c r="K699" s="9">
        <f>IF(L699="","",IF(AND(L699="OK",F699="Hadir"),G699,0))</f>
        <v/>
      </c>
      <c r="L699" s="9">
        <f>IF(AND(A699="",B699="",C699="",D699="",E699="",F699="",G699="",H699="",I699="",J699=""),"",IF(OR(A699="",C699="",COUNTIF(MajlisTetamu,B699)&lt;&gt;1),"Isi ID / majlis / nama",IF(COUNTIFS(TetamuTable[ID kumpulan],A699,TetamuTable[Majlis],B699)&gt;1,"ID berganda untuk majlis",IF(NOT(ISNUMBER(E699)),"Semak kapasiti",IF(OR(E699&lt;1,MOD(E699,1)&lt;&gt;0),"Semak kapasiti",IF(AND(F699&lt;&gt;"Belum menjawab",F699&lt;&gt;"Hadir",F699&lt;&gt;"Tidak hadir"),"Isi jawapan",IF(F699="Hadir",IF(NOT(ISNUMBER(G699)),"Semak jumlah hadir",IF(OR(G699&lt;1,G699&gt;E699,MOD(G699,1)&lt;&gt;0),"Semak jumlah hadir","OK")),IF(AND(G699&lt;&gt;"",G699&lt;&gt;0),"Jumlah perlu kosong / 0","OK")))))))</f>
        <v/>
      </c>
    </row>
    <row r="700" spans="11:12" ht="30" customHeight="1">
      <c r="K700" s="9">
        <f>IF(L700="","",IF(AND(L700="OK",F700="Hadir"),G700,0))</f>
        <v/>
      </c>
      <c r="L700" s="9">
        <f>IF(AND(A700="",B700="",C700="",D700="",E700="",F700="",G700="",H700="",I700="",J700=""),"",IF(OR(A700="",C700="",COUNTIF(MajlisTetamu,B700)&lt;&gt;1),"Isi ID / majlis / nama",IF(COUNTIFS(TetamuTable[ID kumpulan],A700,TetamuTable[Majlis],B700)&gt;1,"ID berganda untuk majlis",IF(NOT(ISNUMBER(E700)),"Semak kapasiti",IF(OR(E700&lt;1,MOD(E700,1)&lt;&gt;0),"Semak kapasiti",IF(AND(F700&lt;&gt;"Belum menjawab",F700&lt;&gt;"Hadir",F700&lt;&gt;"Tidak hadir"),"Isi jawapan",IF(F700="Hadir",IF(NOT(ISNUMBER(G700)),"Semak jumlah hadir",IF(OR(G700&lt;1,G700&gt;E700,MOD(G700,1)&lt;&gt;0),"Semak jumlah hadir","OK")),IF(AND(G700&lt;&gt;"",G700&lt;&gt;0),"Jumlah perlu kosong / 0","OK")))))))</f>
        <v/>
      </c>
    </row>
    <row r="701" spans="11:12" ht="30" customHeight="1">
      <c r="K701" s="9">
        <f>IF(L701="","",IF(AND(L701="OK",F701="Hadir"),G701,0))</f>
        <v/>
      </c>
      <c r="L701" s="9">
        <f>IF(AND(A701="",B701="",C701="",D701="",E701="",F701="",G701="",H701="",I701="",J701=""),"",IF(OR(A701="",C701="",COUNTIF(MajlisTetamu,B701)&lt;&gt;1),"Isi ID / majlis / nama",IF(COUNTIFS(TetamuTable[ID kumpulan],A701,TetamuTable[Majlis],B701)&gt;1,"ID berganda untuk majlis",IF(NOT(ISNUMBER(E701)),"Semak kapasiti",IF(OR(E701&lt;1,MOD(E701,1)&lt;&gt;0),"Semak kapasiti",IF(AND(F701&lt;&gt;"Belum menjawab",F701&lt;&gt;"Hadir",F701&lt;&gt;"Tidak hadir"),"Isi jawapan",IF(F701="Hadir",IF(NOT(ISNUMBER(G701)),"Semak jumlah hadir",IF(OR(G701&lt;1,G701&gt;E701,MOD(G701,1)&lt;&gt;0),"Semak jumlah hadir","OK")),IF(AND(G701&lt;&gt;"",G701&lt;&gt;0),"Jumlah perlu kosong / 0","OK")))))))</f>
        <v/>
      </c>
    </row>
    <row r="702" spans="11:12" ht="30" customHeight="1">
      <c r="K702" s="9">
        <f>IF(L702="","",IF(AND(L702="OK",F702="Hadir"),G702,0))</f>
        <v/>
      </c>
      <c r="L702" s="9">
        <f>IF(AND(A702="",B702="",C702="",D702="",E702="",F702="",G702="",H702="",I702="",J702=""),"",IF(OR(A702="",C702="",COUNTIF(MajlisTetamu,B702)&lt;&gt;1),"Isi ID / majlis / nama",IF(COUNTIFS(TetamuTable[ID kumpulan],A702,TetamuTable[Majlis],B702)&gt;1,"ID berganda untuk majlis",IF(NOT(ISNUMBER(E702)),"Semak kapasiti",IF(OR(E702&lt;1,MOD(E702,1)&lt;&gt;0),"Semak kapasiti",IF(AND(F702&lt;&gt;"Belum menjawab",F702&lt;&gt;"Hadir",F702&lt;&gt;"Tidak hadir"),"Isi jawapan",IF(F702="Hadir",IF(NOT(ISNUMBER(G702)),"Semak jumlah hadir",IF(OR(G702&lt;1,G702&gt;E702,MOD(G702,1)&lt;&gt;0),"Semak jumlah hadir","OK")),IF(AND(G702&lt;&gt;"",G702&lt;&gt;0),"Jumlah perlu kosong / 0","OK")))))))</f>
        <v/>
      </c>
    </row>
    <row r="703" spans="11:12" ht="30" customHeight="1">
      <c r="K703" s="9">
        <f>IF(L703="","",IF(AND(L703="OK",F703="Hadir"),G703,0))</f>
        <v/>
      </c>
      <c r="L703" s="9">
        <f>IF(AND(A703="",B703="",C703="",D703="",E703="",F703="",G703="",H703="",I703="",J703=""),"",IF(OR(A703="",C703="",COUNTIF(MajlisTetamu,B703)&lt;&gt;1),"Isi ID / majlis / nama",IF(COUNTIFS(TetamuTable[ID kumpulan],A703,TetamuTable[Majlis],B703)&gt;1,"ID berganda untuk majlis",IF(NOT(ISNUMBER(E703)),"Semak kapasiti",IF(OR(E703&lt;1,MOD(E703,1)&lt;&gt;0),"Semak kapasiti",IF(AND(F703&lt;&gt;"Belum menjawab",F703&lt;&gt;"Hadir",F703&lt;&gt;"Tidak hadir"),"Isi jawapan",IF(F703="Hadir",IF(NOT(ISNUMBER(G703)),"Semak jumlah hadir",IF(OR(G703&lt;1,G703&gt;E703,MOD(G703,1)&lt;&gt;0),"Semak jumlah hadir","OK")),IF(AND(G703&lt;&gt;"",G703&lt;&gt;0),"Jumlah perlu kosong / 0","OK")))))))</f>
        <v/>
      </c>
    </row>
    <row r="704" spans="11:12" ht="30" customHeight="1">
      <c r="K704" s="9">
        <f>IF(L704="","",IF(AND(L704="OK",F704="Hadir"),G704,0))</f>
        <v/>
      </c>
      <c r="L704" s="9">
        <f>IF(AND(A704="",B704="",C704="",D704="",E704="",F704="",G704="",H704="",I704="",J704=""),"",IF(OR(A704="",C704="",COUNTIF(MajlisTetamu,B704)&lt;&gt;1),"Isi ID / majlis / nama",IF(COUNTIFS(TetamuTable[ID kumpulan],A704,TetamuTable[Majlis],B704)&gt;1,"ID berganda untuk majlis",IF(NOT(ISNUMBER(E704)),"Semak kapasiti",IF(OR(E704&lt;1,MOD(E704,1)&lt;&gt;0),"Semak kapasiti",IF(AND(F704&lt;&gt;"Belum menjawab",F704&lt;&gt;"Hadir",F704&lt;&gt;"Tidak hadir"),"Isi jawapan",IF(F704="Hadir",IF(NOT(ISNUMBER(G704)),"Semak jumlah hadir",IF(OR(G704&lt;1,G704&gt;E704,MOD(G704,1)&lt;&gt;0),"Semak jumlah hadir","OK")),IF(AND(G704&lt;&gt;"",G704&lt;&gt;0),"Jumlah perlu kosong / 0","OK")))))))</f>
        <v/>
      </c>
    </row>
    <row r="705" spans="11:12" ht="30" customHeight="1">
      <c r="K705" s="9">
        <f>IF(L705="","",IF(AND(L705="OK",F705="Hadir"),G705,0))</f>
        <v/>
      </c>
      <c r="L705" s="9">
        <f>IF(AND(A705="",B705="",C705="",D705="",E705="",F705="",G705="",H705="",I705="",J705=""),"",IF(OR(A705="",C705="",COUNTIF(MajlisTetamu,B705)&lt;&gt;1),"Isi ID / majlis / nama",IF(COUNTIFS(TetamuTable[ID kumpulan],A705,TetamuTable[Majlis],B705)&gt;1,"ID berganda untuk majlis",IF(NOT(ISNUMBER(E705)),"Semak kapasiti",IF(OR(E705&lt;1,MOD(E705,1)&lt;&gt;0),"Semak kapasiti",IF(AND(F705&lt;&gt;"Belum menjawab",F705&lt;&gt;"Hadir",F705&lt;&gt;"Tidak hadir"),"Isi jawapan",IF(F705="Hadir",IF(NOT(ISNUMBER(G705)),"Semak jumlah hadir",IF(OR(G705&lt;1,G705&gt;E705,MOD(G705,1)&lt;&gt;0),"Semak jumlah hadir","OK")),IF(AND(G705&lt;&gt;"",G705&lt;&gt;0),"Jumlah perlu kosong / 0","OK")))))))</f>
        <v/>
      </c>
    </row>
    <row r="706" spans="11:12" ht="30" customHeight="1">
      <c r="K706" s="9">
        <f>IF(L706="","",IF(AND(L706="OK",F706="Hadir"),G706,0))</f>
        <v/>
      </c>
      <c r="L706" s="9">
        <f>IF(AND(A706="",B706="",C706="",D706="",E706="",F706="",G706="",H706="",I706="",J706=""),"",IF(OR(A706="",C706="",COUNTIF(MajlisTetamu,B706)&lt;&gt;1),"Isi ID / majlis / nama",IF(COUNTIFS(TetamuTable[ID kumpulan],A706,TetamuTable[Majlis],B706)&gt;1,"ID berganda untuk majlis",IF(NOT(ISNUMBER(E706)),"Semak kapasiti",IF(OR(E706&lt;1,MOD(E706,1)&lt;&gt;0),"Semak kapasiti",IF(AND(F706&lt;&gt;"Belum menjawab",F706&lt;&gt;"Hadir",F706&lt;&gt;"Tidak hadir"),"Isi jawapan",IF(F706="Hadir",IF(NOT(ISNUMBER(G706)),"Semak jumlah hadir",IF(OR(G706&lt;1,G706&gt;E706,MOD(G706,1)&lt;&gt;0),"Semak jumlah hadir","OK")),IF(AND(G706&lt;&gt;"",G706&lt;&gt;0),"Jumlah perlu kosong / 0","OK")))))))</f>
        <v/>
      </c>
    </row>
    <row r="707" spans="11:12" ht="30" customHeight="1">
      <c r="K707" s="9">
        <f>IF(L707="","",IF(AND(L707="OK",F707="Hadir"),G707,0))</f>
        <v/>
      </c>
      <c r="L707" s="9">
        <f>IF(AND(A707="",B707="",C707="",D707="",E707="",F707="",G707="",H707="",I707="",J707=""),"",IF(OR(A707="",C707="",COUNTIF(MajlisTetamu,B707)&lt;&gt;1),"Isi ID / majlis / nama",IF(COUNTIFS(TetamuTable[ID kumpulan],A707,TetamuTable[Majlis],B707)&gt;1,"ID berganda untuk majlis",IF(NOT(ISNUMBER(E707)),"Semak kapasiti",IF(OR(E707&lt;1,MOD(E707,1)&lt;&gt;0),"Semak kapasiti",IF(AND(F707&lt;&gt;"Belum menjawab",F707&lt;&gt;"Hadir",F707&lt;&gt;"Tidak hadir"),"Isi jawapan",IF(F707="Hadir",IF(NOT(ISNUMBER(G707)),"Semak jumlah hadir",IF(OR(G707&lt;1,G707&gt;E707,MOD(G707,1)&lt;&gt;0),"Semak jumlah hadir","OK")),IF(AND(G707&lt;&gt;"",G707&lt;&gt;0),"Jumlah perlu kosong / 0","OK")))))))</f>
        <v/>
      </c>
    </row>
    <row r="708" spans="11:12" ht="30" customHeight="1">
      <c r="K708" s="9">
        <f>IF(L708="","",IF(AND(L708="OK",F708="Hadir"),G708,0))</f>
        <v/>
      </c>
      <c r="L708" s="9">
        <f>IF(AND(A708="",B708="",C708="",D708="",E708="",F708="",G708="",H708="",I708="",J708=""),"",IF(OR(A708="",C708="",COUNTIF(MajlisTetamu,B708)&lt;&gt;1),"Isi ID / majlis / nama",IF(COUNTIFS(TetamuTable[ID kumpulan],A708,TetamuTable[Majlis],B708)&gt;1,"ID berganda untuk majlis",IF(NOT(ISNUMBER(E708)),"Semak kapasiti",IF(OR(E708&lt;1,MOD(E708,1)&lt;&gt;0),"Semak kapasiti",IF(AND(F708&lt;&gt;"Belum menjawab",F708&lt;&gt;"Hadir",F708&lt;&gt;"Tidak hadir"),"Isi jawapan",IF(F708="Hadir",IF(NOT(ISNUMBER(G708)),"Semak jumlah hadir",IF(OR(G708&lt;1,G708&gt;E708,MOD(G708,1)&lt;&gt;0),"Semak jumlah hadir","OK")),IF(AND(G708&lt;&gt;"",G708&lt;&gt;0),"Jumlah perlu kosong / 0","OK")))))))</f>
        <v/>
      </c>
    </row>
    <row r="709" spans="11:12" ht="30" customHeight="1">
      <c r="K709" s="9">
        <f>IF(L709="","",IF(AND(L709="OK",F709="Hadir"),G709,0))</f>
        <v/>
      </c>
      <c r="L709" s="9">
        <f>IF(AND(A709="",B709="",C709="",D709="",E709="",F709="",G709="",H709="",I709="",J709=""),"",IF(OR(A709="",C709="",COUNTIF(MajlisTetamu,B709)&lt;&gt;1),"Isi ID / majlis / nama",IF(COUNTIFS(TetamuTable[ID kumpulan],A709,TetamuTable[Majlis],B709)&gt;1,"ID berganda untuk majlis",IF(NOT(ISNUMBER(E709)),"Semak kapasiti",IF(OR(E709&lt;1,MOD(E709,1)&lt;&gt;0),"Semak kapasiti",IF(AND(F709&lt;&gt;"Belum menjawab",F709&lt;&gt;"Hadir",F709&lt;&gt;"Tidak hadir"),"Isi jawapan",IF(F709="Hadir",IF(NOT(ISNUMBER(G709)),"Semak jumlah hadir",IF(OR(G709&lt;1,G709&gt;E709,MOD(G709,1)&lt;&gt;0),"Semak jumlah hadir","OK")),IF(AND(G709&lt;&gt;"",G709&lt;&gt;0),"Jumlah perlu kosong / 0","OK")))))))</f>
        <v/>
      </c>
    </row>
    <row r="710" spans="11:12" ht="30" customHeight="1">
      <c r="K710" s="9">
        <f>IF(L710="","",IF(AND(L710="OK",F710="Hadir"),G710,0))</f>
        <v/>
      </c>
      <c r="L710" s="9">
        <f>IF(AND(A710="",B710="",C710="",D710="",E710="",F710="",G710="",H710="",I710="",J710=""),"",IF(OR(A710="",C710="",COUNTIF(MajlisTetamu,B710)&lt;&gt;1),"Isi ID / majlis / nama",IF(COUNTIFS(TetamuTable[ID kumpulan],A710,TetamuTable[Majlis],B710)&gt;1,"ID berganda untuk majlis",IF(NOT(ISNUMBER(E710)),"Semak kapasiti",IF(OR(E710&lt;1,MOD(E710,1)&lt;&gt;0),"Semak kapasiti",IF(AND(F710&lt;&gt;"Belum menjawab",F710&lt;&gt;"Hadir",F710&lt;&gt;"Tidak hadir"),"Isi jawapan",IF(F710="Hadir",IF(NOT(ISNUMBER(G710)),"Semak jumlah hadir",IF(OR(G710&lt;1,G710&gt;E710,MOD(G710,1)&lt;&gt;0),"Semak jumlah hadir","OK")),IF(AND(G710&lt;&gt;"",G710&lt;&gt;0),"Jumlah perlu kosong / 0","OK")))))))</f>
        <v/>
      </c>
    </row>
    <row r="711" spans="11:12" ht="30" customHeight="1">
      <c r="K711" s="9">
        <f>IF(L711="","",IF(AND(L711="OK",F711="Hadir"),G711,0))</f>
        <v/>
      </c>
      <c r="L711" s="9">
        <f>IF(AND(A711="",B711="",C711="",D711="",E711="",F711="",G711="",H711="",I711="",J711=""),"",IF(OR(A711="",C711="",COUNTIF(MajlisTetamu,B711)&lt;&gt;1),"Isi ID / majlis / nama",IF(COUNTIFS(TetamuTable[ID kumpulan],A711,TetamuTable[Majlis],B711)&gt;1,"ID berganda untuk majlis",IF(NOT(ISNUMBER(E711)),"Semak kapasiti",IF(OR(E711&lt;1,MOD(E711,1)&lt;&gt;0),"Semak kapasiti",IF(AND(F711&lt;&gt;"Belum menjawab",F711&lt;&gt;"Hadir",F711&lt;&gt;"Tidak hadir"),"Isi jawapan",IF(F711="Hadir",IF(NOT(ISNUMBER(G711)),"Semak jumlah hadir",IF(OR(G711&lt;1,G711&gt;E711,MOD(G711,1)&lt;&gt;0),"Semak jumlah hadir","OK")),IF(AND(G711&lt;&gt;"",G711&lt;&gt;0),"Jumlah perlu kosong / 0","OK")))))))</f>
        <v/>
      </c>
    </row>
    <row r="712" spans="11:12" ht="30" customHeight="1">
      <c r="K712" s="9">
        <f>IF(L712="","",IF(AND(L712="OK",F712="Hadir"),G712,0))</f>
        <v/>
      </c>
      <c r="L712" s="9">
        <f>IF(AND(A712="",B712="",C712="",D712="",E712="",F712="",G712="",H712="",I712="",J712=""),"",IF(OR(A712="",C712="",COUNTIF(MajlisTetamu,B712)&lt;&gt;1),"Isi ID / majlis / nama",IF(COUNTIFS(TetamuTable[ID kumpulan],A712,TetamuTable[Majlis],B712)&gt;1,"ID berganda untuk majlis",IF(NOT(ISNUMBER(E712)),"Semak kapasiti",IF(OR(E712&lt;1,MOD(E712,1)&lt;&gt;0),"Semak kapasiti",IF(AND(F712&lt;&gt;"Belum menjawab",F712&lt;&gt;"Hadir",F712&lt;&gt;"Tidak hadir"),"Isi jawapan",IF(F712="Hadir",IF(NOT(ISNUMBER(G712)),"Semak jumlah hadir",IF(OR(G712&lt;1,G712&gt;E712,MOD(G712,1)&lt;&gt;0),"Semak jumlah hadir","OK")),IF(AND(G712&lt;&gt;"",G712&lt;&gt;0),"Jumlah perlu kosong / 0","OK")))))))</f>
        <v/>
      </c>
    </row>
    <row r="713" spans="11:12" ht="30" customHeight="1">
      <c r="K713" s="9">
        <f>IF(L713="","",IF(AND(L713="OK",F713="Hadir"),G713,0))</f>
        <v/>
      </c>
      <c r="L713" s="9">
        <f>IF(AND(A713="",B713="",C713="",D713="",E713="",F713="",G713="",H713="",I713="",J713=""),"",IF(OR(A713="",C713="",COUNTIF(MajlisTetamu,B713)&lt;&gt;1),"Isi ID / majlis / nama",IF(COUNTIFS(TetamuTable[ID kumpulan],A713,TetamuTable[Majlis],B713)&gt;1,"ID berganda untuk majlis",IF(NOT(ISNUMBER(E713)),"Semak kapasiti",IF(OR(E713&lt;1,MOD(E713,1)&lt;&gt;0),"Semak kapasiti",IF(AND(F713&lt;&gt;"Belum menjawab",F713&lt;&gt;"Hadir",F713&lt;&gt;"Tidak hadir"),"Isi jawapan",IF(F713="Hadir",IF(NOT(ISNUMBER(G713)),"Semak jumlah hadir",IF(OR(G713&lt;1,G713&gt;E713,MOD(G713,1)&lt;&gt;0),"Semak jumlah hadir","OK")),IF(AND(G713&lt;&gt;"",G713&lt;&gt;0),"Jumlah perlu kosong / 0","OK")))))))</f>
        <v/>
      </c>
    </row>
    <row r="714" spans="11:12" ht="30" customHeight="1">
      <c r="K714" s="9">
        <f>IF(L714="","",IF(AND(L714="OK",F714="Hadir"),G714,0))</f>
        <v/>
      </c>
      <c r="L714" s="9">
        <f>IF(AND(A714="",B714="",C714="",D714="",E714="",F714="",G714="",H714="",I714="",J714=""),"",IF(OR(A714="",C714="",COUNTIF(MajlisTetamu,B714)&lt;&gt;1),"Isi ID / majlis / nama",IF(COUNTIFS(TetamuTable[ID kumpulan],A714,TetamuTable[Majlis],B714)&gt;1,"ID berganda untuk majlis",IF(NOT(ISNUMBER(E714)),"Semak kapasiti",IF(OR(E714&lt;1,MOD(E714,1)&lt;&gt;0),"Semak kapasiti",IF(AND(F714&lt;&gt;"Belum menjawab",F714&lt;&gt;"Hadir",F714&lt;&gt;"Tidak hadir"),"Isi jawapan",IF(F714="Hadir",IF(NOT(ISNUMBER(G714)),"Semak jumlah hadir",IF(OR(G714&lt;1,G714&gt;E714,MOD(G714,1)&lt;&gt;0),"Semak jumlah hadir","OK")),IF(AND(G714&lt;&gt;"",G714&lt;&gt;0),"Jumlah perlu kosong / 0","OK")))))))</f>
        <v/>
      </c>
    </row>
    <row r="715" spans="11:12" ht="30" customHeight="1">
      <c r="K715" s="9">
        <f>IF(L715="","",IF(AND(L715="OK",F715="Hadir"),G715,0))</f>
        <v/>
      </c>
      <c r="L715" s="9">
        <f>IF(AND(A715="",B715="",C715="",D715="",E715="",F715="",G715="",H715="",I715="",J715=""),"",IF(OR(A715="",C715="",COUNTIF(MajlisTetamu,B715)&lt;&gt;1),"Isi ID / majlis / nama",IF(COUNTIFS(TetamuTable[ID kumpulan],A715,TetamuTable[Majlis],B715)&gt;1,"ID berganda untuk majlis",IF(NOT(ISNUMBER(E715)),"Semak kapasiti",IF(OR(E715&lt;1,MOD(E715,1)&lt;&gt;0),"Semak kapasiti",IF(AND(F715&lt;&gt;"Belum menjawab",F715&lt;&gt;"Hadir",F715&lt;&gt;"Tidak hadir"),"Isi jawapan",IF(F715="Hadir",IF(NOT(ISNUMBER(G715)),"Semak jumlah hadir",IF(OR(G715&lt;1,G715&gt;E715,MOD(G715,1)&lt;&gt;0),"Semak jumlah hadir","OK")),IF(AND(G715&lt;&gt;"",G715&lt;&gt;0),"Jumlah perlu kosong / 0","OK")))))))</f>
        <v/>
      </c>
    </row>
    <row r="716" spans="11:12" ht="30" customHeight="1">
      <c r="K716" s="9">
        <f>IF(L716="","",IF(AND(L716="OK",F716="Hadir"),G716,0))</f>
        <v/>
      </c>
      <c r="L716" s="9">
        <f>IF(AND(A716="",B716="",C716="",D716="",E716="",F716="",G716="",H716="",I716="",J716=""),"",IF(OR(A716="",C716="",COUNTIF(MajlisTetamu,B716)&lt;&gt;1),"Isi ID / majlis / nama",IF(COUNTIFS(TetamuTable[ID kumpulan],A716,TetamuTable[Majlis],B716)&gt;1,"ID berganda untuk majlis",IF(NOT(ISNUMBER(E716)),"Semak kapasiti",IF(OR(E716&lt;1,MOD(E716,1)&lt;&gt;0),"Semak kapasiti",IF(AND(F716&lt;&gt;"Belum menjawab",F716&lt;&gt;"Hadir",F716&lt;&gt;"Tidak hadir"),"Isi jawapan",IF(F716="Hadir",IF(NOT(ISNUMBER(G716)),"Semak jumlah hadir",IF(OR(G716&lt;1,G716&gt;E716,MOD(G716,1)&lt;&gt;0),"Semak jumlah hadir","OK")),IF(AND(G716&lt;&gt;"",G716&lt;&gt;0),"Jumlah perlu kosong / 0","OK")))))))</f>
        <v/>
      </c>
    </row>
    <row r="717" spans="11:12" ht="30" customHeight="1">
      <c r="K717" s="9">
        <f>IF(L717="","",IF(AND(L717="OK",F717="Hadir"),G717,0))</f>
        <v/>
      </c>
      <c r="L717" s="9">
        <f>IF(AND(A717="",B717="",C717="",D717="",E717="",F717="",G717="",H717="",I717="",J717=""),"",IF(OR(A717="",C717="",COUNTIF(MajlisTetamu,B717)&lt;&gt;1),"Isi ID / majlis / nama",IF(COUNTIFS(TetamuTable[ID kumpulan],A717,TetamuTable[Majlis],B717)&gt;1,"ID berganda untuk majlis",IF(NOT(ISNUMBER(E717)),"Semak kapasiti",IF(OR(E717&lt;1,MOD(E717,1)&lt;&gt;0),"Semak kapasiti",IF(AND(F717&lt;&gt;"Belum menjawab",F717&lt;&gt;"Hadir",F717&lt;&gt;"Tidak hadir"),"Isi jawapan",IF(F717="Hadir",IF(NOT(ISNUMBER(G717)),"Semak jumlah hadir",IF(OR(G717&lt;1,G717&gt;E717,MOD(G717,1)&lt;&gt;0),"Semak jumlah hadir","OK")),IF(AND(G717&lt;&gt;"",G717&lt;&gt;0),"Jumlah perlu kosong / 0","OK")))))))</f>
        <v/>
      </c>
    </row>
    <row r="718" spans="11:12" ht="30" customHeight="1">
      <c r="K718" s="9">
        <f>IF(L718="","",IF(AND(L718="OK",F718="Hadir"),G718,0))</f>
        <v/>
      </c>
      <c r="L718" s="9">
        <f>IF(AND(A718="",B718="",C718="",D718="",E718="",F718="",G718="",H718="",I718="",J718=""),"",IF(OR(A718="",C718="",COUNTIF(MajlisTetamu,B718)&lt;&gt;1),"Isi ID / majlis / nama",IF(COUNTIFS(TetamuTable[ID kumpulan],A718,TetamuTable[Majlis],B718)&gt;1,"ID berganda untuk majlis",IF(NOT(ISNUMBER(E718)),"Semak kapasiti",IF(OR(E718&lt;1,MOD(E718,1)&lt;&gt;0),"Semak kapasiti",IF(AND(F718&lt;&gt;"Belum menjawab",F718&lt;&gt;"Hadir",F718&lt;&gt;"Tidak hadir"),"Isi jawapan",IF(F718="Hadir",IF(NOT(ISNUMBER(G718)),"Semak jumlah hadir",IF(OR(G718&lt;1,G718&gt;E718,MOD(G718,1)&lt;&gt;0),"Semak jumlah hadir","OK")),IF(AND(G718&lt;&gt;"",G718&lt;&gt;0),"Jumlah perlu kosong / 0","OK")))))))</f>
        <v/>
      </c>
    </row>
    <row r="719" spans="11:12" ht="30" customHeight="1">
      <c r="K719" s="9">
        <f>IF(L719="","",IF(AND(L719="OK",F719="Hadir"),G719,0))</f>
        <v/>
      </c>
      <c r="L719" s="9">
        <f>IF(AND(A719="",B719="",C719="",D719="",E719="",F719="",G719="",H719="",I719="",J719=""),"",IF(OR(A719="",C719="",COUNTIF(MajlisTetamu,B719)&lt;&gt;1),"Isi ID / majlis / nama",IF(COUNTIFS(TetamuTable[ID kumpulan],A719,TetamuTable[Majlis],B719)&gt;1,"ID berganda untuk majlis",IF(NOT(ISNUMBER(E719)),"Semak kapasiti",IF(OR(E719&lt;1,MOD(E719,1)&lt;&gt;0),"Semak kapasiti",IF(AND(F719&lt;&gt;"Belum menjawab",F719&lt;&gt;"Hadir",F719&lt;&gt;"Tidak hadir"),"Isi jawapan",IF(F719="Hadir",IF(NOT(ISNUMBER(G719)),"Semak jumlah hadir",IF(OR(G719&lt;1,G719&gt;E719,MOD(G719,1)&lt;&gt;0),"Semak jumlah hadir","OK")),IF(AND(G719&lt;&gt;"",G719&lt;&gt;0),"Jumlah perlu kosong / 0","OK")))))))</f>
        <v/>
      </c>
    </row>
    <row r="720" spans="11:12" ht="30" customHeight="1">
      <c r="K720" s="9">
        <f>IF(L720="","",IF(AND(L720="OK",F720="Hadir"),G720,0))</f>
        <v/>
      </c>
      <c r="L720" s="9">
        <f>IF(AND(A720="",B720="",C720="",D720="",E720="",F720="",G720="",H720="",I720="",J720=""),"",IF(OR(A720="",C720="",COUNTIF(MajlisTetamu,B720)&lt;&gt;1),"Isi ID / majlis / nama",IF(COUNTIFS(TetamuTable[ID kumpulan],A720,TetamuTable[Majlis],B720)&gt;1,"ID berganda untuk majlis",IF(NOT(ISNUMBER(E720)),"Semak kapasiti",IF(OR(E720&lt;1,MOD(E720,1)&lt;&gt;0),"Semak kapasiti",IF(AND(F720&lt;&gt;"Belum menjawab",F720&lt;&gt;"Hadir",F720&lt;&gt;"Tidak hadir"),"Isi jawapan",IF(F720="Hadir",IF(NOT(ISNUMBER(G720)),"Semak jumlah hadir",IF(OR(G720&lt;1,G720&gt;E720,MOD(G720,1)&lt;&gt;0),"Semak jumlah hadir","OK")),IF(AND(G720&lt;&gt;"",G720&lt;&gt;0),"Jumlah perlu kosong / 0","OK")))))))</f>
        <v/>
      </c>
    </row>
    <row r="721" spans="11:12" ht="30" customHeight="1">
      <c r="K721" s="9">
        <f>IF(L721="","",IF(AND(L721="OK",F721="Hadir"),G721,0))</f>
        <v/>
      </c>
      <c r="L721" s="9">
        <f>IF(AND(A721="",B721="",C721="",D721="",E721="",F721="",G721="",H721="",I721="",J721=""),"",IF(OR(A721="",C721="",COUNTIF(MajlisTetamu,B721)&lt;&gt;1),"Isi ID / majlis / nama",IF(COUNTIFS(TetamuTable[ID kumpulan],A721,TetamuTable[Majlis],B721)&gt;1,"ID berganda untuk majlis",IF(NOT(ISNUMBER(E721)),"Semak kapasiti",IF(OR(E721&lt;1,MOD(E721,1)&lt;&gt;0),"Semak kapasiti",IF(AND(F721&lt;&gt;"Belum menjawab",F721&lt;&gt;"Hadir",F721&lt;&gt;"Tidak hadir"),"Isi jawapan",IF(F721="Hadir",IF(NOT(ISNUMBER(G721)),"Semak jumlah hadir",IF(OR(G721&lt;1,G721&gt;E721,MOD(G721,1)&lt;&gt;0),"Semak jumlah hadir","OK")),IF(AND(G721&lt;&gt;"",G721&lt;&gt;0),"Jumlah perlu kosong / 0","OK")))))))</f>
        <v/>
      </c>
    </row>
    <row r="722" spans="11:12" ht="30" customHeight="1">
      <c r="K722" s="9">
        <f>IF(L722="","",IF(AND(L722="OK",F722="Hadir"),G722,0))</f>
        <v/>
      </c>
      <c r="L722" s="9">
        <f>IF(AND(A722="",B722="",C722="",D722="",E722="",F722="",G722="",H722="",I722="",J722=""),"",IF(OR(A722="",C722="",COUNTIF(MajlisTetamu,B722)&lt;&gt;1),"Isi ID / majlis / nama",IF(COUNTIFS(TetamuTable[ID kumpulan],A722,TetamuTable[Majlis],B722)&gt;1,"ID berganda untuk majlis",IF(NOT(ISNUMBER(E722)),"Semak kapasiti",IF(OR(E722&lt;1,MOD(E722,1)&lt;&gt;0),"Semak kapasiti",IF(AND(F722&lt;&gt;"Belum menjawab",F722&lt;&gt;"Hadir",F722&lt;&gt;"Tidak hadir"),"Isi jawapan",IF(F722="Hadir",IF(NOT(ISNUMBER(G722)),"Semak jumlah hadir",IF(OR(G722&lt;1,G722&gt;E722,MOD(G722,1)&lt;&gt;0),"Semak jumlah hadir","OK")),IF(AND(G722&lt;&gt;"",G722&lt;&gt;0),"Jumlah perlu kosong / 0","OK")))))))</f>
        <v/>
      </c>
    </row>
    <row r="723" spans="11:12" ht="30" customHeight="1">
      <c r="K723" s="9">
        <f>IF(L723="","",IF(AND(L723="OK",F723="Hadir"),G723,0))</f>
        <v/>
      </c>
      <c r="L723" s="9">
        <f>IF(AND(A723="",B723="",C723="",D723="",E723="",F723="",G723="",H723="",I723="",J723=""),"",IF(OR(A723="",C723="",COUNTIF(MajlisTetamu,B723)&lt;&gt;1),"Isi ID / majlis / nama",IF(COUNTIFS(TetamuTable[ID kumpulan],A723,TetamuTable[Majlis],B723)&gt;1,"ID berganda untuk majlis",IF(NOT(ISNUMBER(E723)),"Semak kapasiti",IF(OR(E723&lt;1,MOD(E723,1)&lt;&gt;0),"Semak kapasiti",IF(AND(F723&lt;&gt;"Belum menjawab",F723&lt;&gt;"Hadir",F723&lt;&gt;"Tidak hadir"),"Isi jawapan",IF(F723="Hadir",IF(NOT(ISNUMBER(G723)),"Semak jumlah hadir",IF(OR(G723&lt;1,G723&gt;E723,MOD(G723,1)&lt;&gt;0),"Semak jumlah hadir","OK")),IF(AND(G723&lt;&gt;"",G723&lt;&gt;0),"Jumlah perlu kosong / 0","OK")))))))</f>
        <v/>
      </c>
    </row>
    <row r="724" spans="11:12" ht="30" customHeight="1">
      <c r="K724" s="9">
        <f>IF(L724="","",IF(AND(L724="OK",F724="Hadir"),G724,0))</f>
        <v/>
      </c>
      <c r="L724" s="9">
        <f>IF(AND(A724="",B724="",C724="",D724="",E724="",F724="",G724="",H724="",I724="",J724=""),"",IF(OR(A724="",C724="",COUNTIF(MajlisTetamu,B724)&lt;&gt;1),"Isi ID / majlis / nama",IF(COUNTIFS(TetamuTable[ID kumpulan],A724,TetamuTable[Majlis],B724)&gt;1,"ID berganda untuk majlis",IF(NOT(ISNUMBER(E724)),"Semak kapasiti",IF(OR(E724&lt;1,MOD(E724,1)&lt;&gt;0),"Semak kapasiti",IF(AND(F724&lt;&gt;"Belum menjawab",F724&lt;&gt;"Hadir",F724&lt;&gt;"Tidak hadir"),"Isi jawapan",IF(F724="Hadir",IF(NOT(ISNUMBER(G724)),"Semak jumlah hadir",IF(OR(G724&lt;1,G724&gt;E724,MOD(G724,1)&lt;&gt;0),"Semak jumlah hadir","OK")),IF(AND(G724&lt;&gt;"",G724&lt;&gt;0),"Jumlah perlu kosong / 0","OK")))))))</f>
        <v/>
      </c>
    </row>
    <row r="725" spans="11:12" ht="30" customHeight="1">
      <c r="K725" s="9">
        <f>IF(L725="","",IF(AND(L725="OK",F725="Hadir"),G725,0))</f>
        <v/>
      </c>
      <c r="L725" s="9">
        <f>IF(AND(A725="",B725="",C725="",D725="",E725="",F725="",G725="",H725="",I725="",J725=""),"",IF(OR(A725="",C725="",COUNTIF(MajlisTetamu,B725)&lt;&gt;1),"Isi ID / majlis / nama",IF(COUNTIFS(TetamuTable[ID kumpulan],A725,TetamuTable[Majlis],B725)&gt;1,"ID berganda untuk majlis",IF(NOT(ISNUMBER(E725)),"Semak kapasiti",IF(OR(E725&lt;1,MOD(E725,1)&lt;&gt;0),"Semak kapasiti",IF(AND(F725&lt;&gt;"Belum menjawab",F725&lt;&gt;"Hadir",F725&lt;&gt;"Tidak hadir"),"Isi jawapan",IF(F725="Hadir",IF(NOT(ISNUMBER(G725)),"Semak jumlah hadir",IF(OR(G725&lt;1,G725&gt;E725,MOD(G725,1)&lt;&gt;0),"Semak jumlah hadir","OK")),IF(AND(G725&lt;&gt;"",G725&lt;&gt;0),"Jumlah perlu kosong / 0","OK")))))))</f>
        <v/>
      </c>
    </row>
    <row r="726" spans="11:12" ht="30" customHeight="1">
      <c r="K726" s="9">
        <f>IF(L726="","",IF(AND(L726="OK",F726="Hadir"),G726,0))</f>
        <v/>
      </c>
      <c r="L726" s="9">
        <f>IF(AND(A726="",B726="",C726="",D726="",E726="",F726="",G726="",H726="",I726="",J726=""),"",IF(OR(A726="",C726="",COUNTIF(MajlisTetamu,B726)&lt;&gt;1),"Isi ID / majlis / nama",IF(COUNTIFS(TetamuTable[ID kumpulan],A726,TetamuTable[Majlis],B726)&gt;1,"ID berganda untuk majlis",IF(NOT(ISNUMBER(E726)),"Semak kapasiti",IF(OR(E726&lt;1,MOD(E726,1)&lt;&gt;0),"Semak kapasiti",IF(AND(F726&lt;&gt;"Belum menjawab",F726&lt;&gt;"Hadir",F726&lt;&gt;"Tidak hadir"),"Isi jawapan",IF(F726="Hadir",IF(NOT(ISNUMBER(G726)),"Semak jumlah hadir",IF(OR(G726&lt;1,G726&gt;E726,MOD(G726,1)&lt;&gt;0),"Semak jumlah hadir","OK")),IF(AND(G726&lt;&gt;"",G726&lt;&gt;0),"Jumlah perlu kosong / 0","OK")))))))</f>
        <v/>
      </c>
    </row>
    <row r="727" spans="11:12" ht="30" customHeight="1">
      <c r="K727" s="9">
        <f>IF(L727="","",IF(AND(L727="OK",F727="Hadir"),G727,0))</f>
        <v/>
      </c>
      <c r="L727" s="9">
        <f>IF(AND(A727="",B727="",C727="",D727="",E727="",F727="",G727="",H727="",I727="",J727=""),"",IF(OR(A727="",C727="",COUNTIF(MajlisTetamu,B727)&lt;&gt;1),"Isi ID / majlis / nama",IF(COUNTIFS(TetamuTable[ID kumpulan],A727,TetamuTable[Majlis],B727)&gt;1,"ID berganda untuk majlis",IF(NOT(ISNUMBER(E727)),"Semak kapasiti",IF(OR(E727&lt;1,MOD(E727,1)&lt;&gt;0),"Semak kapasiti",IF(AND(F727&lt;&gt;"Belum menjawab",F727&lt;&gt;"Hadir",F727&lt;&gt;"Tidak hadir"),"Isi jawapan",IF(F727="Hadir",IF(NOT(ISNUMBER(G727)),"Semak jumlah hadir",IF(OR(G727&lt;1,G727&gt;E727,MOD(G727,1)&lt;&gt;0),"Semak jumlah hadir","OK")),IF(AND(G727&lt;&gt;"",G727&lt;&gt;0),"Jumlah perlu kosong / 0","OK")))))))</f>
        <v/>
      </c>
    </row>
    <row r="728" spans="11:12" ht="30" customHeight="1">
      <c r="K728" s="9">
        <f>IF(L728="","",IF(AND(L728="OK",F728="Hadir"),G728,0))</f>
        <v/>
      </c>
      <c r="L728" s="9">
        <f>IF(AND(A728="",B728="",C728="",D728="",E728="",F728="",G728="",H728="",I728="",J728=""),"",IF(OR(A728="",C728="",COUNTIF(MajlisTetamu,B728)&lt;&gt;1),"Isi ID / majlis / nama",IF(COUNTIFS(TetamuTable[ID kumpulan],A728,TetamuTable[Majlis],B728)&gt;1,"ID berganda untuk majlis",IF(NOT(ISNUMBER(E728)),"Semak kapasiti",IF(OR(E728&lt;1,MOD(E728,1)&lt;&gt;0),"Semak kapasiti",IF(AND(F728&lt;&gt;"Belum menjawab",F728&lt;&gt;"Hadir",F728&lt;&gt;"Tidak hadir"),"Isi jawapan",IF(F728="Hadir",IF(NOT(ISNUMBER(G728)),"Semak jumlah hadir",IF(OR(G728&lt;1,G728&gt;E728,MOD(G728,1)&lt;&gt;0),"Semak jumlah hadir","OK")),IF(AND(G728&lt;&gt;"",G728&lt;&gt;0),"Jumlah perlu kosong / 0","OK")))))))</f>
        <v/>
      </c>
    </row>
    <row r="729" spans="11:12" ht="30" customHeight="1">
      <c r="K729" s="9">
        <f>IF(L729="","",IF(AND(L729="OK",F729="Hadir"),G729,0))</f>
        <v/>
      </c>
      <c r="L729" s="9">
        <f>IF(AND(A729="",B729="",C729="",D729="",E729="",F729="",G729="",H729="",I729="",J729=""),"",IF(OR(A729="",C729="",COUNTIF(MajlisTetamu,B729)&lt;&gt;1),"Isi ID / majlis / nama",IF(COUNTIFS(TetamuTable[ID kumpulan],A729,TetamuTable[Majlis],B729)&gt;1,"ID berganda untuk majlis",IF(NOT(ISNUMBER(E729)),"Semak kapasiti",IF(OR(E729&lt;1,MOD(E729,1)&lt;&gt;0),"Semak kapasiti",IF(AND(F729&lt;&gt;"Belum menjawab",F729&lt;&gt;"Hadir",F729&lt;&gt;"Tidak hadir"),"Isi jawapan",IF(F729="Hadir",IF(NOT(ISNUMBER(G729)),"Semak jumlah hadir",IF(OR(G729&lt;1,G729&gt;E729,MOD(G729,1)&lt;&gt;0),"Semak jumlah hadir","OK")),IF(AND(G729&lt;&gt;"",G729&lt;&gt;0),"Jumlah perlu kosong / 0","OK")))))))</f>
        <v/>
      </c>
    </row>
    <row r="730" spans="11:12" ht="30" customHeight="1">
      <c r="K730" s="9">
        <f>IF(L730="","",IF(AND(L730="OK",F730="Hadir"),G730,0))</f>
        <v/>
      </c>
      <c r="L730" s="9">
        <f>IF(AND(A730="",B730="",C730="",D730="",E730="",F730="",G730="",H730="",I730="",J730=""),"",IF(OR(A730="",C730="",COUNTIF(MajlisTetamu,B730)&lt;&gt;1),"Isi ID / majlis / nama",IF(COUNTIFS(TetamuTable[ID kumpulan],A730,TetamuTable[Majlis],B730)&gt;1,"ID berganda untuk majlis",IF(NOT(ISNUMBER(E730)),"Semak kapasiti",IF(OR(E730&lt;1,MOD(E730,1)&lt;&gt;0),"Semak kapasiti",IF(AND(F730&lt;&gt;"Belum menjawab",F730&lt;&gt;"Hadir",F730&lt;&gt;"Tidak hadir"),"Isi jawapan",IF(F730="Hadir",IF(NOT(ISNUMBER(G730)),"Semak jumlah hadir",IF(OR(G730&lt;1,G730&gt;E730,MOD(G730,1)&lt;&gt;0),"Semak jumlah hadir","OK")),IF(AND(G730&lt;&gt;"",G730&lt;&gt;0),"Jumlah perlu kosong / 0","OK")))))))</f>
        <v/>
      </c>
    </row>
    <row r="731" spans="11:12" ht="30" customHeight="1">
      <c r="K731" s="9">
        <f>IF(L731="","",IF(AND(L731="OK",F731="Hadir"),G731,0))</f>
        <v/>
      </c>
      <c r="L731" s="9">
        <f>IF(AND(A731="",B731="",C731="",D731="",E731="",F731="",G731="",H731="",I731="",J731=""),"",IF(OR(A731="",C731="",COUNTIF(MajlisTetamu,B731)&lt;&gt;1),"Isi ID / majlis / nama",IF(COUNTIFS(TetamuTable[ID kumpulan],A731,TetamuTable[Majlis],B731)&gt;1,"ID berganda untuk majlis",IF(NOT(ISNUMBER(E731)),"Semak kapasiti",IF(OR(E731&lt;1,MOD(E731,1)&lt;&gt;0),"Semak kapasiti",IF(AND(F731&lt;&gt;"Belum menjawab",F731&lt;&gt;"Hadir",F731&lt;&gt;"Tidak hadir"),"Isi jawapan",IF(F731="Hadir",IF(NOT(ISNUMBER(G731)),"Semak jumlah hadir",IF(OR(G731&lt;1,G731&gt;E731,MOD(G731,1)&lt;&gt;0),"Semak jumlah hadir","OK")),IF(AND(G731&lt;&gt;"",G731&lt;&gt;0),"Jumlah perlu kosong / 0","OK")))))))</f>
        <v/>
      </c>
    </row>
    <row r="732" spans="11:12" ht="30" customHeight="1">
      <c r="K732" s="9">
        <f>IF(L732="","",IF(AND(L732="OK",F732="Hadir"),G732,0))</f>
        <v/>
      </c>
      <c r="L732" s="9">
        <f>IF(AND(A732="",B732="",C732="",D732="",E732="",F732="",G732="",H732="",I732="",J732=""),"",IF(OR(A732="",C732="",COUNTIF(MajlisTetamu,B732)&lt;&gt;1),"Isi ID / majlis / nama",IF(COUNTIFS(TetamuTable[ID kumpulan],A732,TetamuTable[Majlis],B732)&gt;1,"ID berganda untuk majlis",IF(NOT(ISNUMBER(E732)),"Semak kapasiti",IF(OR(E732&lt;1,MOD(E732,1)&lt;&gt;0),"Semak kapasiti",IF(AND(F732&lt;&gt;"Belum menjawab",F732&lt;&gt;"Hadir",F732&lt;&gt;"Tidak hadir"),"Isi jawapan",IF(F732="Hadir",IF(NOT(ISNUMBER(G732)),"Semak jumlah hadir",IF(OR(G732&lt;1,G732&gt;E732,MOD(G732,1)&lt;&gt;0),"Semak jumlah hadir","OK")),IF(AND(G732&lt;&gt;"",G732&lt;&gt;0),"Jumlah perlu kosong / 0","OK")))))))</f>
        <v/>
      </c>
    </row>
    <row r="733" spans="11:12" ht="30" customHeight="1">
      <c r="K733" s="9">
        <f>IF(L733="","",IF(AND(L733="OK",F733="Hadir"),G733,0))</f>
        <v/>
      </c>
      <c r="L733" s="9">
        <f>IF(AND(A733="",B733="",C733="",D733="",E733="",F733="",G733="",H733="",I733="",J733=""),"",IF(OR(A733="",C733="",COUNTIF(MajlisTetamu,B733)&lt;&gt;1),"Isi ID / majlis / nama",IF(COUNTIFS(TetamuTable[ID kumpulan],A733,TetamuTable[Majlis],B733)&gt;1,"ID berganda untuk majlis",IF(NOT(ISNUMBER(E733)),"Semak kapasiti",IF(OR(E733&lt;1,MOD(E733,1)&lt;&gt;0),"Semak kapasiti",IF(AND(F733&lt;&gt;"Belum menjawab",F733&lt;&gt;"Hadir",F733&lt;&gt;"Tidak hadir"),"Isi jawapan",IF(F733="Hadir",IF(NOT(ISNUMBER(G733)),"Semak jumlah hadir",IF(OR(G733&lt;1,G733&gt;E733,MOD(G733,1)&lt;&gt;0),"Semak jumlah hadir","OK")),IF(AND(G733&lt;&gt;"",G733&lt;&gt;0),"Jumlah perlu kosong / 0","OK")))))))</f>
        <v/>
      </c>
    </row>
    <row r="734" spans="11:12" ht="30" customHeight="1">
      <c r="K734" s="9">
        <f>IF(L734="","",IF(AND(L734="OK",F734="Hadir"),G734,0))</f>
        <v/>
      </c>
      <c r="L734" s="9">
        <f>IF(AND(A734="",B734="",C734="",D734="",E734="",F734="",G734="",H734="",I734="",J734=""),"",IF(OR(A734="",C734="",COUNTIF(MajlisTetamu,B734)&lt;&gt;1),"Isi ID / majlis / nama",IF(COUNTIFS(TetamuTable[ID kumpulan],A734,TetamuTable[Majlis],B734)&gt;1,"ID berganda untuk majlis",IF(NOT(ISNUMBER(E734)),"Semak kapasiti",IF(OR(E734&lt;1,MOD(E734,1)&lt;&gt;0),"Semak kapasiti",IF(AND(F734&lt;&gt;"Belum menjawab",F734&lt;&gt;"Hadir",F734&lt;&gt;"Tidak hadir"),"Isi jawapan",IF(F734="Hadir",IF(NOT(ISNUMBER(G734)),"Semak jumlah hadir",IF(OR(G734&lt;1,G734&gt;E734,MOD(G734,1)&lt;&gt;0),"Semak jumlah hadir","OK")),IF(AND(G734&lt;&gt;"",G734&lt;&gt;0),"Jumlah perlu kosong / 0","OK")))))))</f>
        <v/>
      </c>
    </row>
    <row r="735" spans="11:12" ht="30" customHeight="1">
      <c r="K735" s="9">
        <f>IF(L735="","",IF(AND(L735="OK",F735="Hadir"),G735,0))</f>
        <v/>
      </c>
      <c r="L735" s="9">
        <f>IF(AND(A735="",B735="",C735="",D735="",E735="",F735="",G735="",H735="",I735="",J735=""),"",IF(OR(A735="",C735="",COUNTIF(MajlisTetamu,B735)&lt;&gt;1),"Isi ID / majlis / nama",IF(COUNTIFS(TetamuTable[ID kumpulan],A735,TetamuTable[Majlis],B735)&gt;1,"ID berganda untuk majlis",IF(NOT(ISNUMBER(E735)),"Semak kapasiti",IF(OR(E735&lt;1,MOD(E735,1)&lt;&gt;0),"Semak kapasiti",IF(AND(F735&lt;&gt;"Belum menjawab",F735&lt;&gt;"Hadir",F735&lt;&gt;"Tidak hadir"),"Isi jawapan",IF(F735="Hadir",IF(NOT(ISNUMBER(G735)),"Semak jumlah hadir",IF(OR(G735&lt;1,G735&gt;E735,MOD(G735,1)&lt;&gt;0),"Semak jumlah hadir","OK")),IF(AND(G735&lt;&gt;"",G735&lt;&gt;0),"Jumlah perlu kosong / 0","OK")))))))</f>
        <v/>
      </c>
    </row>
    <row r="736" spans="11:12" ht="30" customHeight="1">
      <c r="K736" s="9">
        <f>IF(L736="","",IF(AND(L736="OK",F736="Hadir"),G736,0))</f>
        <v/>
      </c>
      <c r="L736" s="9">
        <f>IF(AND(A736="",B736="",C736="",D736="",E736="",F736="",G736="",H736="",I736="",J736=""),"",IF(OR(A736="",C736="",COUNTIF(MajlisTetamu,B736)&lt;&gt;1),"Isi ID / majlis / nama",IF(COUNTIFS(TetamuTable[ID kumpulan],A736,TetamuTable[Majlis],B736)&gt;1,"ID berganda untuk majlis",IF(NOT(ISNUMBER(E736)),"Semak kapasiti",IF(OR(E736&lt;1,MOD(E736,1)&lt;&gt;0),"Semak kapasiti",IF(AND(F736&lt;&gt;"Belum menjawab",F736&lt;&gt;"Hadir",F736&lt;&gt;"Tidak hadir"),"Isi jawapan",IF(F736="Hadir",IF(NOT(ISNUMBER(G736)),"Semak jumlah hadir",IF(OR(G736&lt;1,G736&gt;E736,MOD(G736,1)&lt;&gt;0),"Semak jumlah hadir","OK")),IF(AND(G736&lt;&gt;"",G736&lt;&gt;0),"Jumlah perlu kosong / 0","OK")))))))</f>
        <v/>
      </c>
    </row>
    <row r="737" spans="11:12" ht="30" customHeight="1">
      <c r="K737" s="9">
        <f>IF(L737="","",IF(AND(L737="OK",F737="Hadir"),G737,0))</f>
        <v/>
      </c>
      <c r="L737" s="9">
        <f>IF(AND(A737="",B737="",C737="",D737="",E737="",F737="",G737="",H737="",I737="",J737=""),"",IF(OR(A737="",C737="",COUNTIF(MajlisTetamu,B737)&lt;&gt;1),"Isi ID / majlis / nama",IF(COUNTIFS(TetamuTable[ID kumpulan],A737,TetamuTable[Majlis],B737)&gt;1,"ID berganda untuk majlis",IF(NOT(ISNUMBER(E737)),"Semak kapasiti",IF(OR(E737&lt;1,MOD(E737,1)&lt;&gt;0),"Semak kapasiti",IF(AND(F737&lt;&gt;"Belum menjawab",F737&lt;&gt;"Hadir",F737&lt;&gt;"Tidak hadir"),"Isi jawapan",IF(F737="Hadir",IF(NOT(ISNUMBER(G737)),"Semak jumlah hadir",IF(OR(G737&lt;1,G737&gt;E737,MOD(G737,1)&lt;&gt;0),"Semak jumlah hadir","OK")),IF(AND(G737&lt;&gt;"",G737&lt;&gt;0),"Jumlah perlu kosong / 0","OK")))))))</f>
        <v/>
      </c>
    </row>
    <row r="738" spans="11:12" ht="30" customHeight="1">
      <c r="K738" s="9">
        <f>IF(L738="","",IF(AND(L738="OK",F738="Hadir"),G738,0))</f>
        <v/>
      </c>
      <c r="L738" s="9">
        <f>IF(AND(A738="",B738="",C738="",D738="",E738="",F738="",G738="",H738="",I738="",J738=""),"",IF(OR(A738="",C738="",COUNTIF(MajlisTetamu,B738)&lt;&gt;1),"Isi ID / majlis / nama",IF(COUNTIFS(TetamuTable[ID kumpulan],A738,TetamuTable[Majlis],B738)&gt;1,"ID berganda untuk majlis",IF(NOT(ISNUMBER(E738)),"Semak kapasiti",IF(OR(E738&lt;1,MOD(E738,1)&lt;&gt;0),"Semak kapasiti",IF(AND(F738&lt;&gt;"Belum menjawab",F738&lt;&gt;"Hadir",F738&lt;&gt;"Tidak hadir"),"Isi jawapan",IF(F738="Hadir",IF(NOT(ISNUMBER(G738)),"Semak jumlah hadir",IF(OR(G738&lt;1,G738&gt;E738,MOD(G738,1)&lt;&gt;0),"Semak jumlah hadir","OK")),IF(AND(G738&lt;&gt;"",G738&lt;&gt;0),"Jumlah perlu kosong / 0","OK")))))))</f>
        <v/>
      </c>
    </row>
    <row r="739" spans="11:12" ht="30" customHeight="1">
      <c r="K739" s="9">
        <f>IF(L739="","",IF(AND(L739="OK",F739="Hadir"),G739,0))</f>
        <v/>
      </c>
      <c r="L739" s="9">
        <f>IF(AND(A739="",B739="",C739="",D739="",E739="",F739="",G739="",H739="",I739="",J739=""),"",IF(OR(A739="",C739="",COUNTIF(MajlisTetamu,B739)&lt;&gt;1),"Isi ID / majlis / nama",IF(COUNTIFS(TetamuTable[ID kumpulan],A739,TetamuTable[Majlis],B739)&gt;1,"ID berganda untuk majlis",IF(NOT(ISNUMBER(E739)),"Semak kapasiti",IF(OR(E739&lt;1,MOD(E739,1)&lt;&gt;0),"Semak kapasiti",IF(AND(F739&lt;&gt;"Belum menjawab",F739&lt;&gt;"Hadir",F739&lt;&gt;"Tidak hadir"),"Isi jawapan",IF(F739="Hadir",IF(NOT(ISNUMBER(G739)),"Semak jumlah hadir",IF(OR(G739&lt;1,G739&gt;E739,MOD(G739,1)&lt;&gt;0),"Semak jumlah hadir","OK")),IF(AND(G739&lt;&gt;"",G739&lt;&gt;0),"Jumlah perlu kosong / 0","OK")))))))</f>
        <v/>
      </c>
    </row>
    <row r="740" spans="11:12" ht="30" customHeight="1">
      <c r="K740" s="9">
        <f>IF(L740="","",IF(AND(L740="OK",F740="Hadir"),G740,0))</f>
        <v/>
      </c>
      <c r="L740" s="9">
        <f>IF(AND(A740="",B740="",C740="",D740="",E740="",F740="",G740="",H740="",I740="",J740=""),"",IF(OR(A740="",C740="",COUNTIF(MajlisTetamu,B740)&lt;&gt;1),"Isi ID / majlis / nama",IF(COUNTIFS(TetamuTable[ID kumpulan],A740,TetamuTable[Majlis],B740)&gt;1,"ID berganda untuk majlis",IF(NOT(ISNUMBER(E740)),"Semak kapasiti",IF(OR(E740&lt;1,MOD(E740,1)&lt;&gt;0),"Semak kapasiti",IF(AND(F740&lt;&gt;"Belum menjawab",F740&lt;&gt;"Hadir",F740&lt;&gt;"Tidak hadir"),"Isi jawapan",IF(F740="Hadir",IF(NOT(ISNUMBER(G740)),"Semak jumlah hadir",IF(OR(G740&lt;1,G740&gt;E740,MOD(G740,1)&lt;&gt;0),"Semak jumlah hadir","OK")),IF(AND(G740&lt;&gt;"",G740&lt;&gt;0),"Jumlah perlu kosong / 0","OK")))))))</f>
        <v/>
      </c>
    </row>
    <row r="741" spans="11:12" ht="30" customHeight="1">
      <c r="K741" s="9">
        <f>IF(L741="","",IF(AND(L741="OK",F741="Hadir"),G741,0))</f>
        <v/>
      </c>
      <c r="L741" s="9">
        <f>IF(AND(A741="",B741="",C741="",D741="",E741="",F741="",G741="",H741="",I741="",J741=""),"",IF(OR(A741="",C741="",COUNTIF(MajlisTetamu,B741)&lt;&gt;1),"Isi ID / majlis / nama",IF(COUNTIFS(TetamuTable[ID kumpulan],A741,TetamuTable[Majlis],B741)&gt;1,"ID berganda untuk majlis",IF(NOT(ISNUMBER(E741)),"Semak kapasiti",IF(OR(E741&lt;1,MOD(E741,1)&lt;&gt;0),"Semak kapasiti",IF(AND(F741&lt;&gt;"Belum menjawab",F741&lt;&gt;"Hadir",F741&lt;&gt;"Tidak hadir"),"Isi jawapan",IF(F741="Hadir",IF(NOT(ISNUMBER(G741)),"Semak jumlah hadir",IF(OR(G741&lt;1,G741&gt;E741,MOD(G741,1)&lt;&gt;0),"Semak jumlah hadir","OK")),IF(AND(G741&lt;&gt;"",G741&lt;&gt;0),"Jumlah perlu kosong / 0","OK")))))))</f>
        <v/>
      </c>
    </row>
    <row r="742" spans="11:12" ht="30" customHeight="1">
      <c r="K742" s="9">
        <f>IF(L742="","",IF(AND(L742="OK",F742="Hadir"),G742,0))</f>
        <v/>
      </c>
      <c r="L742" s="9">
        <f>IF(AND(A742="",B742="",C742="",D742="",E742="",F742="",G742="",H742="",I742="",J742=""),"",IF(OR(A742="",C742="",COUNTIF(MajlisTetamu,B742)&lt;&gt;1),"Isi ID / majlis / nama",IF(COUNTIFS(TetamuTable[ID kumpulan],A742,TetamuTable[Majlis],B742)&gt;1,"ID berganda untuk majlis",IF(NOT(ISNUMBER(E742)),"Semak kapasiti",IF(OR(E742&lt;1,MOD(E742,1)&lt;&gt;0),"Semak kapasiti",IF(AND(F742&lt;&gt;"Belum menjawab",F742&lt;&gt;"Hadir",F742&lt;&gt;"Tidak hadir"),"Isi jawapan",IF(F742="Hadir",IF(NOT(ISNUMBER(G742)),"Semak jumlah hadir",IF(OR(G742&lt;1,G742&gt;E742,MOD(G742,1)&lt;&gt;0),"Semak jumlah hadir","OK")),IF(AND(G742&lt;&gt;"",G742&lt;&gt;0),"Jumlah perlu kosong / 0","OK")))))))</f>
        <v/>
      </c>
    </row>
    <row r="743" spans="11:12" ht="30" customHeight="1">
      <c r="K743" s="9">
        <f>IF(L743="","",IF(AND(L743="OK",F743="Hadir"),G743,0))</f>
        <v/>
      </c>
      <c r="L743" s="9">
        <f>IF(AND(A743="",B743="",C743="",D743="",E743="",F743="",G743="",H743="",I743="",J743=""),"",IF(OR(A743="",C743="",COUNTIF(MajlisTetamu,B743)&lt;&gt;1),"Isi ID / majlis / nama",IF(COUNTIFS(TetamuTable[ID kumpulan],A743,TetamuTable[Majlis],B743)&gt;1,"ID berganda untuk majlis",IF(NOT(ISNUMBER(E743)),"Semak kapasiti",IF(OR(E743&lt;1,MOD(E743,1)&lt;&gt;0),"Semak kapasiti",IF(AND(F743&lt;&gt;"Belum menjawab",F743&lt;&gt;"Hadir",F743&lt;&gt;"Tidak hadir"),"Isi jawapan",IF(F743="Hadir",IF(NOT(ISNUMBER(G743)),"Semak jumlah hadir",IF(OR(G743&lt;1,G743&gt;E743,MOD(G743,1)&lt;&gt;0),"Semak jumlah hadir","OK")),IF(AND(G743&lt;&gt;"",G743&lt;&gt;0),"Jumlah perlu kosong / 0","OK")))))))</f>
        <v/>
      </c>
    </row>
    <row r="744" spans="11:12" ht="30" customHeight="1">
      <c r="K744" s="9">
        <f>IF(L744="","",IF(AND(L744="OK",F744="Hadir"),G744,0))</f>
        <v/>
      </c>
      <c r="L744" s="9">
        <f>IF(AND(A744="",B744="",C744="",D744="",E744="",F744="",G744="",H744="",I744="",J744=""),"",IF(OR(A744="",C744="",COUNTIF(MajlisTetamu,B744)&lt;&gt;1),"Isi ID / majlis / nama",IF(COUNTIFS(TetamuTable[ID kumpulan],A744,TetamuTable[Majlis],B744)&gt;1,"ID berganda untuk majlis",IF(NOT(ISNUMBER(E744)),"Semak kapasiti",IF(OR(E744&lt;1,MOD(E744,1)&lt;&gt;0),"Semak kapasiti",IF(AND(F744&lt;&gt;"Belum menjawab",F744&lt;&gt;"Hadir",F744&lt;&gt;"Tidak hadir"),"Isi jawapan",IF(F744="Hadir",IF(NOT(ISNUMBER(G744)),"Semak jumlah hadir",IF(OR(G744&lt;1,G744&gt;E744,MOD(G744,1)&lt;&gt;0),"Semak jumlah hadir","OK")),IF(AND(G744&lt;&gt;"",G744&lt;&gt;0),"Jumlah perlu kosong / 0","OK")))))))</f>
        <v/>
      </c>
    </row>
    <row r="745" spans="11:12" ht="30" customHeight="1">
      <c r="K745" s="9">
        <f>IF(L745="","",IF(AND(L745="OK",F745="Hadir"),G745,0))</f>
        <v/>
      </c>
      <c r="L745" s="9">
        <f>IF(AND(A745="",B745="",C745="",D745="",E745="",F745="",G745="",H745="",I745="",J745=""),"",IF(OR(A745="",C745="",COUNTIF(MajlisTetamu,B745)&lt;&gt;1),"Isi ID / majlis / nama",IF(COUNTIFS(TetamuTable[ID kumpulan],A745,TetamuTable[Majlis],B745)&gt;1,"ID berganda untuk majlis",IF(NOT(ISNUMBER(E745)),"Semak kapasiti",IF(OR(E745&lt;1,MOD(E745,1)&lt;&gt;0),"Semak kapasiti",IF(AND(F745&lt;&gt;"Belum menjawab",F745&lt;&gt;"Hadir",F745&lt;&gt;"Tidak hadir"),"Isi jawapan",IF(F745="Hadir",IF(NOT(ISNUMBER(G745)),"Semak jumlah hadir",IF(OR(G745&lt;1,G745&gt;E745,MOD(G745,1)&lt;&gt;0),"Semak jumlah hadir","OK")),IF(AND(G745&lt;&gt;"",G745&lt;&gt;0),"Jumlah perlu kosong / 0","OK")))))))</f>
        <v/>
      </c>
    </row>
    <row r="746" spans="11:12" ht="30" customHeight="1">
      <c r="K746" s="9">
        <f>IF(L746="","",IF(AND(L746="OK",F746="Hadir"),G746,0))</f>
        <v/>
      </c>
      <c r="L746" s="9">
        <f>IF(AND(A746="",B746="",C746="",D746="",E746="",F746="",G746="",H746="",I746="",J746=""),"",IF(OR(A746="",C746="",COUNTIF(MajlisTetamu,B746)&lt;&gt;1),"Isi ID / majlis / nama",IF(COUNTIFS(TetamuTable[ID kumpulan],A746,TetamuTable[Majlis],B746)&gt;1,"ID berganda untuk majlis",IF(NOT(ISNUMBER(E746)),"Semak kapasiti",IF(OR(E746&lt;1,MOD(E746,1)&lt;&gt;0),"Semak kapasiti",IF(AND(F746&lt;&gt;"Belum menjawab",F746&lt;&gt;"Hadir",F746&lt;&gt;"Tidak hadir"),"Isi jawapan",IF(F746="Hadir",IF(NOT(ISNUMBER(G746)),"Semak jumlah hadir",IF(OR(G746&lt;1,G746&gt;E746,MOD(G746,1)&lt;&gt;0),"Semak jumlah hadir","OK")),IF(AND(G746&lt;&gt;"",G746&lt;&gt;0),"Jumlah perlu kosong / 0","OK")))))))</f>
        <v/>
      </c>
    </row>
    <row r="747" spans="11:12" ht="30" customHeight="1">
      <c r="K747" s="9">
        <f>IF(L747="","",IF(AND(L747="OK",F747="Hadir"),G747,0))</f>
        <v/>
      </c>
      <c r="L747" s="9">
        <f>IF(AND(A747="",B747="",C747="",D747="",E747="",F747="",G747="",H747="",I747="",J747=""),"",IF(OR(A747="",C747="",COUNTIF(MajlisTetamu,B747)&lt;&gt;1),"Isi ID / majlis / nama",IF(COUNTIFS(TetamuTable[ID kumpulan],A747,TetamuTable[Majlis],B747)&gt;1,"ID berganda untuk majlis",IF(NOT(ISNUMBER(E747)),"Semak kapasiti",IF(OR(E747&lt;1,MOD(E747,1)&lt;&gt;0),"Semak kapasiti",IF(AND(F747&lt;&gt;"Belum menjawab",F747&lt;&gt;"Hadir",F747&lt;&gt;"Tidak hadir"),"Isi jawapan",IF(F747="Hadir",IF(NOT(ISNUMBER(G747)),"Semak jumlah hadir",IF(OR(G747&lt;1,G747&gt;E747,MOD(G747,1)&lt;&gt;0),"Semak jumlah hadir","OK")),IF(AND(G747&lt;&gt;"",G747&lt;&gt;0),"Jumlah perlu kosong / 0","OK")))))))</f>
        <v/>
      </c>
    </row>
    <row r="748" spans="11:12" ht="30" customHeight="1">
      <c r="K748" s="9">
        <f>IF(L748="","",IF(AND(L748="OK",F748="Hadir"),G748,0))</f>
        <v/>
      </c>
      <c r="L748" s="9">
        <f>IF(AND(A748="",B748="",C748="",D748="",E748="",F748="",G748="",H748="",I748="",J748=""),"",IF(OR(A748="",C748="",COUNTIF(MajlisTetamu,B748)&lt;&gt;1),"Isi ID / majlis / nama",IF(COUNTIFS(TetamuTable[ID kumpulan],A748,TetamuTable[Majlis],B748)&gt;1,"ID berganda untuk majlis",IF(NOT(ISNUMBER(E748)),"Semak kapasiti",IF(OR(E748&lt;1,MOD(E748,1)&lt;&gt;0),"Semak kapasiti",IF(AND(F748&lt;&gt;"Belum menjawab",F748&lt;&gt;"Hadir",F748&lt;&gt;"Tidak hadir"),"Isi jawapan",IF(F748="Hadir",IF(NOT(ISNUMBER(G748)),"Semak jumlah hadir",IF(OR(G748&lt;1,G748&gt;E748,MOD(G748,1)&lt;&gt;0),"Semak jumlah hadir","OK")),IF(AND(G748&lt;&gt;"",G748&lt;&gt;0),"Jumlah perlu kosong / 0","OK")))))))</f>
        <v/>
      </c>
    </row>
    <row r="749" spans="11:12" ht="30" customHeight="1">
      <c r="K749" s="9">
        <f>IF(L749="","",IF(AND(L749="OK",F749="Hadir"),G749,0))</f>
        <v/>
      </c>
      <c r="L749" s="9">
        <f>IF(AND(A749="",B749="",C749="",D749="",E749="",F749="",G749="",H749="",I749="",J749=""),"",IF(OR(A749="",C749="",COUNTIF(MajlisTetamu,B749)&lt;&gt;1),"Isi ID / majlis / nama",IF(COUNTIFS(TetamuTable[ID kumpulan],A749,TetamuTable[Majlis],B749)&gt;1,"ID berganda untuk majlis",IF(NOT(ISNUMBER(E749)),"Semak kapasiti",IF(OR(E749&lt;1,MOD(E749,1)&lt;&gt;0),"Semak kapasiti",IF(AND(F749&lt;&gt;"Belum menjawab",F749&lt;&gt;"Hadir",F749&lt;&gt;"Tidak hadir"),"Isi jawapan",IF(F749="Hadir",IF(NOT(ISNUMBER(G749)),"Semak jumlah hadir",IF(OR(G749&lt;1,G749&gt;E749,MOD(G749,1)&lt;&gt;0),"Semak jumlah hadir","OK")),IF(AND(G749&lt;&gt;"",G749&lt;&gt;0),"Jumlah perlu kosong / 0","OK")))))))</f>
        <v/>
      </c>
    </row>
    <row r="750" spans="11:12" ht="30" customHeight="1">
      <c r="K750" s="9">
        <f>IF(L750="","",IF(AND(L750="OK",F750="Hadir"),G750,0))</f>
        <v/>
      </c>
      <c r="L750" s="9">
        <f>IF(AND(A750="",B750="",C750="",D750="",E750="",F750="",G750="",H750="",I750="",J750=""),"",IF(OR(A750="",C750="",COUNTIF(MajlisTetamu,B750)&lt;&gt;1),"Isi ID / majlis / nama",IF(COUNTIFS(TetamuTable[ID kumpulan],A750,TetamuTable[Majlis],B750)&gt;1,"ID berganda untuk majlis",IF(NOT(ISNUMBER(E750)),"Semak kapasiti",IF(OR(E750&lt;1,MOD(E750,1)&lt;&gt;0),"Semak kapasiti",IF(AND(F750&lt;&gt;"Belum menjawab",F750&lt;&gt;"Hadir",F750&lt;&gt;"Tidak hadir"),"Isi jawapan",IF(F750="Hadir",IF(NOT(ISNUMBER(G750)),"Semak jumlah hadir",IF(OR(G750&lt;1,G750&gt;E750,MOD(G750,1)&lt;&gt;0),"Semak jumlah hadir","OK")),IF(AND(G750&lt;&gt;"",G750&lt;&gt;0),"Jumlah perlu kosong / 0","OK")))))))</f>
        <v/>
      </c>
    </row>
    <row r="751" spans="11:12" ht="30" customHeight="1">
      <c r="K751" s="9">
        <f>IF(L751="","",IF(AND(L751="OK",F751="Hadir"),G751,0))</f>
        <v/>
      </c>
      <c r="L751" s="9">
        <f>IF(AND(A751="",B751="",C751="",D751="",E751="",F751="",G751="",H751="",I751="",J751=""),"",IF(OR(A751="",C751="",COUNTIF(MajlisTetamu,B751)&lt;&gt;1),"Isi ID / majlis / nama",IF(COUNTIFS(TetamuTable[ID kumpulan],A751,TetamuTable[Majlis],B751)&gt;1,"ID berganda untuk majlis",IF(NOT(ISNUMBER(E751)),"Semak kapasiti",IF(OR(E751&lt;1,MOD(E751,1)&lt;&gt;0),"Semak kapasiti",IF(AND(F751&lt;&gt;"Belum menjawab",F751&lt;&gt;"Hadir",F751&lt;&gt;"Tidak hadir"),"Isi jawapan",IF(F751="Hadir",IF(NOT(ISNUMBER(G751)),"Semak jumlah hadir",IF(OR(G751&lt;1,G751&gt;E751,MOD(G751,1)&lt;&gt;0),"Semak jumlah hadir","OK")),IF(AND(G751&lt;&gt;"",G751&lt;&gt;0),"Jumlah perlu kosong / 0","OK")))))))</f>
        <v/>
      </c>
    </row>
    <row r="752" spans="11:12" ht="30" customHeight="1">
      <c r="K752" s="9">
        <f>IF(L752="","",IF(AND(L752="OK",F752="Hadir"),G752,0))</f>
        <v/>
      </c>
      <c r="L752" s="9">
        <f>IF(AND(A752="",B752="",C752="",D752="",E752="",F752="",G752="",H752="",I752="",J752=""),"",IF(OR(A752="",C752="",COUNTIF(MajlisTetamu,B752)&lt;&gt;1),"Isi ID / majlis / nama",IF(COUNTIFS(TetamuTable[ID kumpulan],A752,TetamuTable[Majlis],B752)&gt;1,"ID berganda untuk majlis",IF(NOT(ISNUMBER(E752)),"Semak kapasiti",IF(OR(E752&lt;1,MOD(E752,1)&lt;&gt;0),"Semak kapasiti",IF(AND(F752&lt;&gt;"Belum menjawab",F752&lt;&gt;"Hadir",F752&lt;&gt;"Tidak hadir"),"Isi jawapan",IF(F752="Hadir",IF(NOT(ISNUMBER(G752)),"Semak jumlah hadir",IF(OR(G752&lt;1,G752&gt;E752,MOD(G752,1)&lt;&gt;0),"Semak jumlah hadir","OK")),IF(AND(G752&lt;&gt;"",G752&lt;&gt;0),"Jumlah perlu kosong / 0","OK")))))))</f>
        <v/>
      </c>
    </row>
    <row r="753" spans="11:12" ht="30" customHeight="1">
      <c r="K753" s="9">
        <f>IF(L753="","",IF(AND(L753="OK",F753="Hadir"),G753,0))</f>
        <v/>
      </c>
      <c r="L753" s="9">
        <f>IF(AND(A753="",B753="",C753="",D753="",E753="",F753="",G753="",H753="",I753="",J753=""),"",IF(OR(A753="",C753="",COUNTIF(MajlisTetamu,B753)&lt;&gt;1),"Isi ID / majlis / nama",IF(COUNTIFS(TetamuTable[ID kumpulan],A753,TetamuTable[Majlis],B753)&gt;1,"ID berganda untuk majlis",IF(NOT(ISNUMBER(E753)),"Semak kapasiti",IF(OR(E753&lt;1,MOD(E753,1)&lt;&gt;0),"Semak kapasiti",IF(AND(F753&lt;&gt;"Belum menjawab",F753&lt;&gt;"Hadir",F753&lt;&gt;"Tidak hadir"),"Isi jawapan",IF(F753="Hadir",IF(NOT(ISNUMBER(G753)),"Semak jumlah hadir",IF(OR(G753&lt;1,G753&gt;E753,MOD(G753,1)&lt;&gt;0),"Semak jumlah hadir","OK")),IF(AND(G753&lt;&gt;"",G753&lt;&gt;0),"Jumlah perlu kosong / 0","OK")))))))</f>
        <v/>
      </c>
    </row>
    <row r="754" spans="11:12" ht="30" customHeight="1">
      <c r="K754" s="9">
        <f>IF(L754="","",IF(AND(L754="OK",F754="Hadir"),G754,0))</f>
        <v/>
      </c>
      <c r="L754" s="9">
        <f>IF(AND(A754="",B754="",C754="",D754="",E754="",F754="",G754="",H754="",I754="",J754=""),"",IF(OR(A754="",C754="",COUNTIF(MajlisTetamu,B754)&lt;&gt;1),"Isi ID / majlis / nama",IF(COUNTIFS(TetamuTable[ID kumpulan],A754,TetamuTable[Majlis],B754)&gt;1,"ID berganda untuk majlis",IF(NOT(ISNUMBER(E754)),"Semak kapasiti",IF(OR(E754&lt;1,MOD(E754,1)&lt;&gt;0),"Semak kapasiti",IF(AND(F754&lt;&gt;"Belum menjawab",F754&lt;&gt;"Hadir",F754&lt;&gt;"Tidak hadir"),"Isi jawapan",IF(F754="Hadir",IF(NOT(ISNUMBER(G754)),"Semak jumlah hadir",IF(OR(G754&lt;1,G754&gt;E754,MOD(G754,1)&lt;&gt;0),"Semak jumlah hadir","OK")),IF(AND(G754&lt;&gt;"",G754&lt;&gt;0),"Jumlah perlu kosong / 0","OK")))))))</f>
        <v/>
      </c>
    </row>
    <row r="755" spans="11:12" ht="30" customHeight="1">
      <c r="K755" s="9">
        <f>IF(L755="","",IF(AND(L755="OK",F755="Hadir"),G755,0))</f>
        <v/>
      </c>
      <c r="L755" s="9">
        <f>IF(AND(A755="",B755="",C755="",D755="",E755="",F755="",G755="",H755="",I755="",J755=""),"",IF(OR(A755="",C755="",COUNTIF(MajlisTetamu,B755)&lt;&gt;1),"Isi ID / majlis / nama",IF(COUNTIFS(TetamuTable[ID kumpulan],A755,TetamuTable[Majlis],B755)&gt;1,"ID berganda untuk majlis",IF(NOT(ISNUMBER(E755)),"Semak kapasiti",IF(OR(E755&lt;1,MOD(E755,1)&lt;&gt;0),"Semak kapasiti",IF(AND(F755&lt;&gt;"Belum menjawab",F755&lt;&gt;"Hadir",F755&lt;&gt;"Tidak hadir"),"Isi jawapan",IF(F755="Hadir",IF(NOT(ISNUMBER(G755)),"Semak jumlah hadir",IF(OR(G755&lt;1,G755&gt;E755,MOD(G755,1)&lt;&gt;0),"Semak jumlah hadir","OK")),IF(AND(G755&lt;&gt;"",G755&lt;&gt;0),"Jumlah perlu kosong / 0","OK")))))))</f>
        <v/>
      </c>
    </row>
    <row r="756" spans="11:12" ht="30" customHeight="1">
      <c r="K756" s="9">
        <f>IF(L756="","",IF(AND(L756="OK",F756="Hadir"),G756,0))</f>
        <v/>
      </c>
      <c r="L756" s="9">
        <f>IF(AND(A756="",B756="",C756="",D756="",E756="",F756="",G756="",H756="",I756="",J756=""),"",IF(OR(A756="",C756="",COUNTIF(MajlisTetamu,B756)&lt;&gt;1),"Isi ID / majlis / nama",IF(COUNTIFS(TetamuTable[ID kumpulan],A756,TetamuTable[Majlis],B756)&gt;1,"ID berganda untuk majlis",IF(NOT(ISNUMBER(E756)),"Semak kapasiti",IF(OR(E756&lt;1,MOD(E756,1)&lt;&gt;0),"Semak kapasiti",IF(AND(F756&lt;&gt;"Belum menjawab",F756&lt;&gt;"Hadir",F756&lt;&gt;"Tidak hadir"),"Isi jawapan",IF(F756="Hadir",IF(NOT(ISNUMBER(G756)),"Semak jumlah hadir",IF(OR(G756&lt;1,G756&gt;E756,MOD(G756,1)&lt;&gt;0),"Semak jumlah hadir","OK")),IF(AND(G756&lt;&gt;"",G756&lt;&gt;0),"Jumlah perlu kosong / 0","OK")))))))</f>
        <v/>
      </c>
    </row>
    <row r="757" spans="11:12" ht="30" customHeight="1">
      <c r="K757" s="9">
        <f>IF(L757="","",IF(AND(L757="OK",F757="Hadir"),G757,0))</f>
        <v/>
      </c>
      <c r="L757" s="9">
        <f>IF(AND(A757="",B757="",C757="",D757="",E757="",F757="",G757="",H757="",I757="",J757=""),"",IF(OR(A757="",C757="",COUNTIF(MajlisTetamu,B757)&lt;&gt;1),"Isi ID / majlis / nama",IF(COUNTIFS(TetamuTable[ID kumpulan],A757,TetamuTable[Majlis],B757)&gt;1,"ID berganda untuk majlis",IF(NOT(ISNUMBER(E757)),"Semak kapasiti",IF(OR(E757&lt;1,MOD(E757,1)&lt;&gt;0),"Semak kapasiti",IF(AND(F757&lt;&gt;"Belum menjawab",F757&lt;&gt;"Hadir",F757&lt;&gt;"Tidak hadir"),"Isi jawapan",IF(F757="Hadir",IF(NOT(ISNUMBER(G757)),"Semak jumlah hadir",IF(OR(G757&lt;1,G757&gt;E757,MOD(G757,1)&lt;&gt;0),"Semak jumlah hadir","OK")),IF(AND(G757&lt;&gt;"",G757&lt;&gt;0),"Jumlah perlu kosong / 0","OK")))))))</f>
        <v/>
      </c>
    </row>
    <row r="758" spans="11:12" ht="30" customHeight="1">
      <c r="K758" s="9">
        <f>IF(L758="","",IF(AND(L758="OK",F758="Hadir"),G758,0))</f>
        <v/>
      </c>
      <c r="L758" s="9">
        <f>IF(AND(A758="",B758="",C758="",D758="",E758="",F758="",G758="",H758="",I758="",J758=""),"",IF(OR(A758="",C758="",COUNTIF(MajlisTetamu,B758)&lt;&gt;1),"Isi ID / majlis / nama",IF(COUNTIFS(TetamuTable[ID kumpulan],A758,TetamuTable[Majlis],B758)&gt;1,"ID berganda untuk majlis",IF(NOT(ISNUMBER(E758)),"Semak kapasiti",IF(OR(E758&lt;1,MOD(E758,1)&lt;&gt;0),"Semak kapasiti",IF(AND(F758&lt;&gt;"Belum menjawab",F758&lt;&gt;"Hadir",F758&lt;&gt;"Tidak hadir"),"Isi jawapan",IF(F758="Hadir",IF(NOT(ISNUMBER(G758)),"Semak jumlah hadir",IF(OR(G758&lt;1,G758&gt;E758,MOD(G758,1)&lt;&gt;0),"Semak jumlah hadir","OK")),IF(AND(G758&lt;&gt;"",G758&lt;&gt;0),"Jumlah perlu kosong / 0","OK")))))))</f>
        <v/>
      </c>
    </row>
    <row r="759" spans="11:12" ht="30" customHeight="1">
      <c r="K759" s="9">
        <f>IF(L759="","",IF(AND(L759="OK",F759="Hadir"),G759,0))</f>
        <v/>
      </c>
      <c r="L759" s="9">
        <f>IF(AND(A759="",B759="",C759="",D759="",E759="",F759="",G759="",H759="",I759="",J759=""),"",IF(OR(A759="",C759="",COUNTIF(MajlisTetamu,B759)&lt;&gt;1),"Isi ID / majlis / nama",IF(COUNTIFS(TetamuTable[ID kumpulan],A759,TetamuTable[Majlis],B759)&gt;1,"ID berganda untuk majlis",IF(NOT(ISNUMBER(E759)),"Semak kapasiti",IF(OR(E759&lt;1,MOD(E759,1)&lt;&gt;0),"Semak kapasiti",IF(AND(F759&lt;&gt;"Belum menjawab",F759&lt;&gt;"Hadir",F759&lt;&gt;"Tidak hadir"),"Isi jawapan",IF(F759="Hadir",IF(NOT(ISNUMBER(G759)),"Semak jumlah hadir",IF(OR(G759&lt;1,G759&gt;E759,MOD(G759,1)&lt;&gt;0),"Semak jumlah hadir","OK")),IF(AND(G759&lt;&gt;"",G759&lt;&gt;0),"Jumlah perlu kosong / 0","OK")))))))</f>
        <v/>
      </c>
    </row>
    <row r="760" spans="11:12" ht="30" customHeight="1">
      <c r="K760" s="9">
        <f>IF(L760="","",IF(AND(L760="OK",F760="Hadir"),G760,0))</f>
        <v/>
      </c>
      <c r="L760" s="9">
        <f>IF(AND(A760="",B760="",C760="",D760="",E760="",F760="",G760="",H760="",I760="",J760=""),"",IF(OR(A760="",C760="",COUNTIF(MajlisTetamu,B760)&lt;&gt;1),"Isi ID / majlis / nama",IF(COUNTIFS(TetamuTable[ID kumpulan],A760,TetamuTable[Majlis],B760)&gt;1,"ID berganda untuk majlis",IF(NOT(ISNUMBER(E760)),"Semak kapasiti",IF(OR(E760&lt;1,MOD(E760,1)&lt;&gt;0),"Semak kapasiti",IF(AND(F760&lt;&gt;"Belum menjawab",F760&lt;&gt;"Hadir",F760&lt;&gt;"Tidak hadir"),"Isi jawapan",IF(F760="Hadir",IF(NOT(ISNUMBER(G760)),"Semak jumlah hadir",IF(OR(G760&lt;1,G760&gt;E760,MOD(G760,1)&lt;&gt;0),"Semak jumlah hadir","OK")),IF(AND(G760&lt;&gt;"",G760&lt;&gt;0),"Jumlah perlu kosong / 0","OK")))))))</f>
        <v/>
      </c>
    </row>
    <row r="761" spans="11:12" ht="30" customHeight="1">
      <c r="K761" s="9">
        <f>IF(L761="","",IF(AND(L761="OK",F761="Hadir"),G761,0))</f>
        <v/>
      </c>
      <c r="L761" s="9">
        <f>IF(AND(A761="",B761="",C761="",D761="",E761="",F761="",G761="",H761="",I761="",J761=""),"",IF(OR(A761="",C761="",COUNTIF(MajlisTetamu,B761)&lt;&gt;1),"Isi ID / majlis / nama",IF(COUNTIFS(TetamuTable[ID kumpulan],A761,TetamuTable[Majlis],B761)&gt;1,"ID berganda untuk majlis",IF(NOT(ISNUMBER(E761)),"Semak kapasiti",IF(OR(E761&lt;1,MOD(E761,1)&lt;&gt;0),"Semak kapasiti",IF(AND(F761&lt;&gt;"Belum menjawab",F761&lt;&gt;"Hadir",F761&lt;&gt;"Tidak hadir"),"Isi jawapan",IF(F761="Hadir",IF(NOT(ISNUMBER(G761)),"Semak jumlah hadir",IF(OR(G761&lt;1,G761&gt;E761,MOD(G761,1)&lt;&gt;0),"Semak jumlah hadir","OK")),IF(AND(G761&lt;&gt;"",G761&lt;&gt;0),"Jumlah perlu kosong / 0","OK")))))))</f>
        <v/>
      </c>
    </row>
    <row r="762" spans="11:12" ht="30" customHeight="1">
      <c r="K762" s="9">
        <f>IF(L762="","",IF(AND(L762="OK",F762="Hadir"),G762,0))</f>
        <v/>
      </c>
      <c r="L762" s="9">
        <f>IF(AND(A762="",B762="",C762="",D762="",E762="",F762="",G762="",H762="",I762="",J762=""),"",IF(OR(A762="",C762="",COUNTIF(MajlisTetamu,B762)&lt;&gt;1),"Isi ID / majlis / nama",IF(COUNTIFS(TetamuTable[ID kumpulan],A762,TetamuTable[Majlis],B762)&gt;1,"ID berganda untuk majlis",IF(NOT(ISNUMBER(E762)),"Semak kapasiti",IF(OR(E762&lt;1,MOD(E762,1)&lt;&gt;0),"Semak kapasiti",IF(AND(F762&lt;&gt;"Belum menjawab",F762&lt;&gt;"Hadir",F762&lt;&gt;"Tidak hadir"),"Isi jawapan",IF(F762="Hadir",IF(NOT(ISNUMBER(G762)),"Semak jumlah hadir",IF(OR(G762&lt;1,G762&gt;E762,MOD(G762,1)&lt;&gt;0),"Semak jumlah hadir","OK")),IF(AND(G762&lt;&gt;"",G762&lt;&gt;0),"Jumlah perlu kosong / 0","OK")))))))</f>
        <v/>
      </c>
    </row>
    <row r="763" spans="11:12" ht="30" customHeight="1">
      <c r="K763" s="9">
        <f>IF(L763="","",IF(AND(L763="OK",F763="Hadir"),G763,0))</f>
        <v/>
      </c>
      <c r="L763" s="9">
        <f>IF(AND(A763="",B763="",C763="",D763="",E763="",F763="",G763="",H763="",I763="",J763=""),"",IF(OR(A763="",C763="",COUNTIF(MajlisTetamu,B763)&lt;&gt;1),"Isi ID / majlis / nama",IF(COUNTIFS(TetamuTable[ID kumpulan],A763,TetamuTable[Majlis],B763)&gt;1,"ID berganda untuk majlis",IF(NOT(ISNUMBER(E763)),"Semak kapasiti",IF(OR(E763&lt;1,MOD(E763,1)&lt;&gt;0),"Semak kapasiti",IF(AND(F763&lt;&gt;"Belum menjawab",F763&lt;&gt;"Hadir",F763&lt;&gt;"Tidak hadir"),"Isi jawapan",IF(F763="Hadir",IF(NOT(ISNUMBER(G763)),"Semak jumlah hadir",IF(OR(G763&lt;1,G763&gt;E763,MOD(G763,1)&lt;&gt;0),"Semak jumlah hadir","OK")),IF(AND(G763&lt;&gt;"",G763&lt;&gt;0),"Jumlah perlu kosong / 0","OK")))))))</f>
        <v/>
      </c>
    </row>
    <row r="764" spans="11:12" ht="30" customHeight="1">
      <c r="K764" s="9">
        <f>IF(L764="","",IF(AND(L764="OK",F764="Hadir"),G764,0))</f>
        <v/>
      </c>
      <c r="L764" s="9">
        <f>IF(AND(A764="",B764="",C764="",D764="",E764="",F764="",G764="",H764="",I764="",J764=""),"",IF(OR(A764="",C764="",COUNTIF(MajlisTetamu,B764)&lt;&gt;1),"Isi ID / majlis / nama",IF(COUNTIFS(TetamuTable[ID kumpulan],A764,TetamuTable[Majlis],B764)&gt;1,"ID berganda untuk majlis",IF(NOT(ISNUMBER(E764)),"Semak kapasiti",IF(OR(E764&lt;1,MOD(E764,1)&lt;&gt;0),"Semak kapasiti",IF(AND(F764&lt;&gt;"Belum menjawab",F764&lt;&gt;"Hadir",F764&lt;&gt;"Tidak hadir"),"Isi jawapan",IF(F764="Hadir",IF(NOT(ISNUMBER(G764)),"Semak jumlah hadir",IF(OR(G764&lt;1,G764&gt;E764,MOD(G764,1)&lt;&gt;0),"Semak jumlah hadir","OK")),IF(AND(G764&lt;&gt;"",G764&lt;&gt;0),"Jumlah perlu kosong / 0","OK")))))))</f>
        <v/>
      </c>
    </row>
    <row r="765" spans="11:12" ht="30" customHeight="1">
      <c r="K765" s="9">
        <f>IF(L765="","",IF(AND(L765="OK",F765="Hadir"),G765,0))</f>
        <v/>
      </c>
      <c r="L765" s="9">
        <f>IF(AND(A765="",B765="",C765="",D765="",E765="",F765="",G765="",H765="",I765="",J765=""),"",IF(OR(A765="",C765="",COUNTIF(MajlisTetamu,B765)&lt;&gt;1),"Isi ID / majlis / nama",IF(COUNTIFS(TetamuTable[ID kumpulan],A765,TetamuTable[Majlis],B765)&gt;1,"ID berganda untuk majlis",IF(NOT(ISNUMBER(E765)),"Semak kapasiti",IF(OR(E765&lt;1,MOD(E765,1)&lt;&gt;0),"Semak kapasiti",IF(AND(F765&lt;&gt;"Belum menjawab",F765&lt;&gt;"Hadir",F765&lt;&gt;"Tidak hadir"),"Isi jawapan",IF(F765="Hadir",IF(NOT(ISNUMBER(G765)),"Semak jumlah hadir",IF(OR(G765&lt;1,G765&gt;E765,MOD(G765,1)&lt;&gt;0),"Semak jumlah hadir","OK")),IF(AND(G765&lt;&gt;"",G765&lt;&gt;0),"Jumlah perlu kosong / 0","OK")))))))</f>
        <v/>
      </c>
    </row>
    <row r="766" spans="11:12" ht="30" customHeight="1">
      <c r="K766" s="9">
        <f>IF(L766="","",IF(AND(L766="OK",F766="Hadir"),G766,0))</f>
        <v/>
      </c>
      <c r="L766" s="9">
        <f>IF(AND(A766="",B766="",C766="",D766="",E766="",F766="",G766="",H766="",I766="",J766=""),"",IF(OR(A766="",C766="",COUNTIF(MajlisTetamu,B766)&lt;&gt;1),"Isi ID / majlis / nama",IF(COUNTIFS(TetamuTable[ID kumpulan],A766,TetamuTable[Majlis],B766)&gt;1,"ID berganda untuk majlis",IF(NOT(ISNUMBER(E766)),"Semak kapasiti",IF(OR(E766&lt;1,MOD(E766,1)&lt;&gt;0),"Semak kapasiti",IF(AND(F766&lt;&gt;"Belum menjawab",F766&lt;&gt;"Hadir",F766&lt;&gt;"Tidak hadir"),"Isi jawapan",IF(F766="Hadir",IF(NOT(ISNUMBER(G766)),"Semak jumlah hadir",IF(OR(G766&lt;1,G766&gt;E766,MOD(G766,1)&lt;&gt;0),"Semak jumlah hadir","OK")),IF(AND(G766&lt;&gt;"",G766&lt;&gt;0),"Jumlah perlu kosong / 0","OK")))))))</f>
        <v/>
      </c>
    </row>
    <row r="767" spans="11:12" ht="30" customHeight="1">
      <c r="K767" s="9">
        <f>IF(L767="","",IF(AND(L767="OK",F767="Hadir"),G767,0))</f>
        <v/>
      </c>
      <c r="L767" s="9">
        <f>IF(AND(A767="",B767="",C767="",D767="",E767="",F767="",G767="",H767="",I767="",J767=""),"",IF(OR(A767="",C767="",COUNTIF(MajlisTetamu,B767)&lt;&gt;1),"Isi ID / majlis / nama",IF(COUNTIFS(TetamuTable[ID kumpulan],A767,TetamuTable[Majlis],B767)&gt;1,"ID berganda untuk majlis",IF(NOT(ISNUMBER(E767)),"Semak kapasiti",IF(OR(E767&lt;1,MOD(E767,1)&lt;&gt;0),"Semak kapasiti",IF(AND(F767&lt;&gt;"Belum menjawab",F767&lt;&gt;"Hadir",F767&lt;&gt;"Tidak hadir"),"Isi jawapan",IF(F767="Hadir",IF(NOT(ISNUMBER(G767)),"Semak jumlah hadir",IF(OR(G767&lt;1,G767&gt;E767,MOD(G767,1)&lt;&gt;0),"Semak jumlah hadir","OK")),IF(AND(G767&lt;&gt;"",G767&lt;&gt;0),"Jumlah perlu kosong / 0","OK")))))))</f>
        <v/>
      </c>
    </row>
    <row r="768" spans="11:12" ht="30" customHeight="1">
      <c r="K768" s="9">
        <f>IF(L768="","",IF(AND(L768="OK",F768="Hadir"),G768,0))</f>
        <v/>
      </c>
      <c r="L768" s="9">
        <f>IF(AND(A768="",B768="",C768="",D768="",E768="",F768="",G768="",H768="",I768="",J768=""),"",IF(OR(A768="",C768="",COUNTIF(MajlisTetamu,B768)&lt;&gt;1),"Isi ID / majlis / nama",IF(COUNTIFS(TetamuTable[ID kumpulan],A768,TetamuTable[Majlis],B768)&gt;1,"ID berganda untuk majlis",IF(NOT(ISNUMBER(E768)),"Semak kapasiti",IF(OR(E768&lt;1,MOD(E768,1)&lt;&gt;0),"Semak kapasiti",IF(AND(F768&lt;&gt;"Belum menjawab",F768&lt;&gt;"Hadir",F768&lt;&gt;"Tidak hadir"),"Isi jawapan",IF(F768="Hadir",IF(NOT(ISNUMBER(G768)),"Semak jumlah hadir",IF(OR(G768&lt;1,G768&gt;E768,MOD(G768,1)&lt;&gt;0),"Semak jumlah hadir","OK")),IF(AND(G768&lt;&gt;"",G768&lt;&gt;0),"Jumlah perlu kosong / 0","OK")))))))</f>
        <v/>
      </c>
    </row>
    <row r="769" spans="11:12" ht="30" customHeight="1">
      <c r="K769" s="9">
        <f>IF(L769="","",IF(AND(L769="OK",F769="Hadir"),G769,0))</f>
        <v/>
      </c>
      <c r="L769" s="9">
        <f>IF(AND(A769="",B769="",C769="",D769="",E769="",F769="",G769="",H769="",I769="",J769=""),"",IF(OR(A769="",C769="",COUNTIF(MajlisTetamu,B769)&lt;&gt;1),"Isi ID / majlis / nama",IF(COUNTIFS(TetamuTable[ID kumpulan],A769,TetamuTable[Majlis],B769)&gt;1,"ID berganda untuk majlis",IF(NOT(ISNUMBER(E769)),"Semak kapasiti",IF(OR(E769&lt;1,MOD(E769,1)&lt;&gt;0),"Semak kapasiti",IF(AND(F769&lt;&gt;"Belum menjawab",F769&lt;&gt;"Hadir",F769&lt;&gt;"Tidak hadir"),"Isi jawapan",IF(F769="Hadir",IF(NOT(ISNUMBER(G769)),"Semak jumlah hadir",IF(OR(G769&lt;1,G769&gt;E769,MOD(G769,1)&lt;&gt;0),"Semak jumlah hadir","OK")),IF(AND(G769&lt;&gt;"",G769&lt;&gt;0),"Jumlah perlu kosong / 0","OK")))))))</f>
        <v/>
      </c>
    </row>
    <row r="770" spans="11:12" ht="30" customHeight="1">
      <c r="K770" s="9">
        <f>IF(L770="","",IF(AND(L770="OK",F770="Hadir"),G770,0))</f>
        <v/>
      </c>
      <c r="L770" s="9">
        <f>IF(AND(A770="",B770="",C770="",D770="",E770="",F770="",G770="",H770="",I770="",J770=""),"",IF(OR(A770="",C770="",COUNTIF(MajlisTetamu,B770)&lt;&gt;1),"Isi ID / majlis / nama",IF(COUNTIFS(TetamuTable[ID kumpulan],A770,TetamuTable[Majlis],B770)&gt;1,"ID berganda untuk majlis",IF(NOT(ISNUMBER(E770)),"Semak kapasiti",IF(OR(E770&lt;1,MOD(E770,1)&lt;&gt;0),"Semak kapasiti",IF(AND(F770&lt;&gt;"Belum menjawab",F770&lt;&gt;"Hadir",F770&lt;&gt;"Tidak hadir"),"Isi jawapan",IF(F770="Hadir",IF(NOT(ISNUMBER(G770)),"Semak jumlah hadir",IF(OR(G770&lt;1,G770&gt;E770,MOD(G770,1)&lt;&gt;0),"Semak jumlah hadir","OK")),IF(AND(G770&lt;&gt;"",G770&lt;&gt;0),"Jumlah perlu kosong / 0","OK")))))))</f>
        <v/>
      </c>
    </row>
    <row r="771" spans="11:12" ht="30" customHeight="1">
      <c r="K771" s="9">
        <f>IF(L771="","",IF(AND(L771="OK",F771="Hadir"),G771,0))</f>
        <v/>
      </c>
      <c r="L771" s="9">
        <f>IF(AND(A771="",B771="",C771="",D771="",E771="",F771="",G771="",H771="",I771="",J771=""),"",IF(OR(A771="",C771="",COUNTIF(MajlisTetamu,B771)&lt;&gt;1),"Isi ID / majlis / nama",IF(COUNTIFS(TetamuTable[ID kumpulan],A771,TetamuTable[Majlis],B771)&gt;1,"ID berganda untuk majlis",IF(NOT(ISNUMBER(E771)),"Semak kapasiti",IF(OR(E771&lt;1,MOD(E771,1)&lt;&gt;0),"Semak kapasiti",IF(AND(F771&lt;&gt;"Belum menjawab",F771&lt;&gt;"Hadir",F771&lt;&gt;"Tidak hadir"),"Isi jawapan",IF(F771="Hadir",IF(NOT(ISNUMBER(G771)),"Semak jumlah hadir",IF(OR(G771&lt;1,G771&gt;E771,MOD(G771,1)&lt;&gt;0),"Semak jumlah hadir","OK")),IF(AND(G771&lt;&gt;"",G771&lt;&gt;0),"Jumlah perlu kosong / 0","OK")))))))</f>
        <v/>
      </c>
    </row>
    <row r="772" spans="11:12" ht="30" customHeight="1">
      <c r="K772" s="9">
        <f>IF(L772="","",IF(AND(L772="OK",F772="Hadir"),G772,0))</f>
        <v/>
      </c>
      <c r="L772" s="9">
        <f>IF(AND(A772="",B772="",C772="",D772="",E772="",F772="",G772="",H772="",I772="",J772=""),"",IF(OR(A772="",C772="",COUNTIF(MajlisTetamu,B772)&lt;&gt;1),"Isi ID / majlis / nama",IF(COUNTIFS(TetamuTable[ID kumpulan],A772,TetamuTable[Majlis],B772)&gt;1,"ID berganda untuk majlis",IF(NOT(ISNUMBER(E772)),"Semak kapasiti",IF(OR(E772&lt;1,MOD(E772,1)&lt;&gt;0),"Semak kapasiti",IF(AND(F772&lt;&gt;"Belum menjawab",F772&lt;&gt;"Hadir",F772&lt;&gt;"Tidak hadir"),"Isi jawapan",IF(F772="Hadir",IF(NOT(ISNUMBER(G772)),"Semak jumlah hadir",IF(OR(G772&lt;1,G772&gt;E772,MOD(G772,1)&lt;&gt;0),"Semak jumlah hadir","OK")),IF(AND(G772&lt;&gt;"",G772&lt;&gt;0),"Jumlah perlu kosong / 0","OK")))))))</f>
        <v/>
      </c>
    </row>
    <row r="773" spans="11:12" ht="30" customHeight="1">
      <c r="K773" s="9">
        <f>IF(L773="","",IF(AND(L773="OK",F773="Hadir"),G773,0))</f>
        <v/>
      </c>
      <c r="L773" s="9">
        <f>IF(AND(A773="",B773="",C773="",D773="",E773="",F773="",G773="",H773="",I773="",J773=""),"",IF(OR(A773="",C773="",COUNTIF(MajlisTetamu,B773)&lt;&gt;1),"Isi ID / majlis / nama",IF(COUNTIFS(TetamuTable[ID kumpulan],A773,TetamuTable[Majlis],B773)&gt;1,"ID berganda untuk majlis",IF(NOT(ISNUMBER(E773)),"Semak kapasiti",IF(OR(E773&lt;1,MOD(E773,1)&lt;&gt;0),"Semak kapasiti",IF(AND(F773&lt;&gt;"Belum menjawab",F773&lt;&gt;"Hadir",F773&lt;&gt;"Tidak hadir"),"Isi jawapan",IF(F773="Hadir",IF(NOT(ISNUMBER(G773)),"Semak jumlah hadir",IF(OR(G773&lt;1,G773&gt;E773,MOD(G773,1)&lt;&gt;0),"Semak jumlah hadir","OK")),IF(AND(G773&lt;&gt;"",G773&lt;&gt;0),"Jumlah perlu kosong / 0","OK")))))))</f>
        <v/>
      </c>
    </row>
    <row r="774" spans="11:12" ht="30" customHeight="1">
      <c r="K774" s="9">
        <f>IF(L774="","",IF(AND(L774="OK",F774="Hadir"),G774,0))</f>
        <v/>
      </c>
      <c r="L774" s="9">
        <f>IF(AND(A774="",B774="",C774="",D774="",E774="",F774="",G774="",H774="",I774="",J774=""),"",IF(OR(A774="",C774="",COUNTIF(MajlisTetamu,B774)&lt;&gt;1),"Isi ID / majlis / nama",IF(COUNTIFS(TetamuTable[ID kumpulan],A774,TetamuTable[Majlis],B774)&gt;1,"ID berganda untuk majlis",IF(NOT(ISNUMBER(E774)),"Semak kapasiti",IF(OR(E774&lt;1,MOD(E774,1)&lt;&gt;0),"Semak kapasiti",IF(AND(F774&lt;&gt;"Belum menjawab",F774&lt;&gt;"Hadir",F774&lt;&gt;"Tidak hadir"),"Isi jawapan",IF(F774="Hadir",IF(NOT(ISNUMBER(G774)),"Semak jumlah hadir",IF(OR(G774&lt;1,G774&gt;E774,MOD(G774,1)&lt;&gt;0),"Semak jumlah hadir","OK")),IF(AND(G774&lt;&gt;"",G774&lt;&gt;0),"Jumlah perlu kosong / 0","OK")))))))</f>
        <v/>
      </c>
    </row>
    <row r="775" spans="11:12" ht="30" customHeight="1">
      <c r="K775" s="9">
        <f>IF(L775="","",IF(AND(L775="OK",F775="Hadir"),G775,0))</f>
        <v/>
      </c>
      <c r="L775" s="9">
        <f>IF(AND(A775="",B775="",C775="",D775="",E775="",F775="",G775="",H775="",I775="",J775=""),"",IF(OR(A775="",C775="",COUNTIF(MajlisTetamu,B775)&lt;&gt;1),"Isi ID / majlis / nama",IF(COUNTIFS(TetamuTable[ID kumpulan],A775,TetamuTable[Majlis],B775)&gt;1,"ID berganda untuk majlis",IF(NOT(ISNUMBER(E775)),"Semak kapasiti",IF(OR(E775&lt;1,MOD(E775,1)&lt;&gt;0),"Semak kapasiti",IF(AND(F775&lt;&gt;"Belum menjawab",F775&lt;&gt;"Hadir",F775&lt;&gt;"Tidak hadir"),"Isi jawapan",IF(F775="Hadir",IF(NOT(ISNUMBER(G775)),"Semak jumlah hadir",IF(OR(G775&lt;1,G775&gt;E775,MOD(G775,1)&lt;&gt;0),"Semak jumlah hadir","OK")),IF(AND(G775&lt;&gt;"",G775&lt;&gt;0),"Jumlah perlu kosong / 0","OK")))))))</f>
        <v/>
      </c>
    </row>
    <row r="776" spans="11:12" ht="30" customHeight="1">
      <c r="K776" s="9">
        <f>IF(L776="","",IF(AND(L776="OK",F776="Hadir"),G776,0))</f>
        <v/>
      </c>
      <c r="L776" s="9">
        <f>IF(AND(A776="",B776="",C776="",D776="",E776="",F776="",G776="",H776="",I776="",J776=""),"",IF(OR(A776="",C776="",COUNTIF(MajlisTetamu,B776)&lt;&gt;1),"Isi ID / majlis / nama",IF(COUNTIFS(TetamuTable[ID kumpulan],A776,TetamuTable[Majlis],B776)&gt;1,"ID berganda untuk majlis",IF(NOT(ISNUMBER(E776)),"Semak kapasiti",IF(OR(E776&lt;1,MOD(E776,1)&lt;&gt;0),"Semak kapasiti",IF(AND(F776&lt;&gt;"Belum menjawab",F776&lt;&gt;"Hadir",F776&lt;&gt;"Tidak hadir"),"Isi jawapan",IF(F776="Hadir",IF(NOT(ISNUMBER(G776)),"Semak jumlah hadir",IF(OR(G776&lt;1,G776&gt;E776,MOD(G776,1)&lt;&gt;0),"Semak jumlah hadir","OK")),IF(AND(G776&lt;&gt;"",G776&lt;&gt;0),"Jumlah perlu kosong / 0","OK")))))))</f>
        <v/>
      </c>
    </row>
    <row r="777" spans="11:12" ht="30" customHeight="1">
      <c r="K777" s="9">
        <f>IF(L777="","",IF(AND(L777="OK",F777="Hadir"),G777,0))</f>
        <v/>
      </c>
      <c r="L777" s="9">
        <f>IF(AND(A777="",B777="",C777="",D777="",E777="",F777="",G777="",H777="",I777="",J777=""),"",IF(OR(A777="",C777="",COUNTIF(MajlisTetamu,B777)&lt;&gt;1),"Isi ID / majlis / nama",IF(COUNTIFS(TetamuTable[ID kumpulan],A777,TetamuTable[Majlis],B777)&gt;1,"ID berganda untuk majlis",IF(NOT(ISNUMBER(E777)),"Semak kapasiti",IF(OR(E777&lt;1,MOD(E777,1)&lt;&gt;0),"Semak kapasiti",IF(AND(F777&lt;&gt;"Belum menjawab",F777&lt;&gt;"Hadir",F777&lt;&gt;"Tidak hadir"),"Isi jawapan",IF(F777="Hadir",IF(NOT(ISNUMBER(G777)),"Semak jumlah hadir",IF(OR(G777&lt;1,G777&gt;E777,MOD(G777,1)&lt;&gt;0),"Semak jumlah hadir","OK")),IF(AND(G777&lt;&gt;"",G777&lt;&gt;0),"Jumlah perlu kosong / 0","OK")))))))</f>
        <v/>
      </c>
    </row>
    <row r="778" spans="11:12" ht="30" customHeight="1">
      <c r="K778" s="9">
        <f>IF(L778="","",IF(AND(L778="OK",F778="Hadir"),G778,0))</f>
        <v/>
      </c>
      <c r="L778" s="9">
        <f>IF(AND(A778="",B778="",C778="",D778="",E778="",F778="",G778="",H778="",I778="",J778=""),"",IF(OR(A778="",C778="",COUNTIF(MajlisTetamu,B778)&lt;&gt;1),"Isi ID / majlis / nama",IF(COUNTIFS(TetamuTable[ID kumpulan],A778,TetamuTable[Majlis],B778)&gt;1,"ID berganda untuk majlis",IF(NOT(ISNUMBER(E778)),"Semak kapasiti",IF(OR(E778&lt;1,MOD(E778,1)&lt;&gt;0),"Semak kapasiti",IF(AND(F778&lt;&gt;"Belum menjawab",F778&lt;&gt;"Hadir",F778&lt;&gt;"Tidak hadir"),"Isi jawapan",IF(F778="Hadir",IF(NOT(ISNUMBER(G778)),"Semak jumlah hadir",IF(OR(G778&lt;1,G778&gt;E778,MOD(G778,1)&lt;&gt;0),"Semak jumlah hadir","OK")),IF(AND(G778&lt;&gt;"",G778&lt;&gt;0),"Jumlah perlu kosong / 0","OK")))))))</f>
        <v/>
      </c>
    </row>
    <row r="779" spans="11:12" ht="30" customHeight="1">
      <c r="K779" s="9">
        <f>IF(L779="","",IF(AND(L779="OK",F779="Hadir"),G779,0))</f>
        <v/>
      </c>
      <c r="L779" s="9">
        <f>IF(AND(A779="",B779="",C779="",D779="",E779="",F779="",G779="",H779="",I779="",J779=""),"",IF(OR(A779="",C779="",COUNTIF(MajlisTetamu,B779)&lt;&gt;1),"Isi ID / majlis / nama",IF(COUNTIFS(TetamuTable[ID kumpulan],A779,TetamuTable[Majlis],B779)&gt;1,"ID berganda untuk majlis",IF(NOT(ISNUMBER(E779)),"Semak kapasiti",IF(OR(E779&lt;1,MOD(E779,1)&lt;&gt;0),"Semak kapasiti",IF(AND(F779&lt;&gt;"Belum menjawab",F779&lt;&gt;"Hadir",F779&lt;&gt;"Tidak hadir"),"Isi jawapan",IF(F779="Hadir",IF(NOT(ISNUMBER(G779)),"Semak jumlah hadir",IF(OR(G779&lt;1,G779&gt;E779,MOD(G779,1)&lt;&gt;0),"Semak jumlah hadir","OK")),IF(AND(G779&lt;&gt;"",G779&lt;&gt;0),"Jumlah perlu kosong / 0","OK")))))))</f>
        <v/>
      </c>
    </row>
    <row r="780" spans="11:12" ht="30" customHeight="1">
      <c r="K780" s="9">
        <f>IF(L780="","",IF(AND(L780="OK",F780="Hadir"),G780,0))</f>
        <v/>
      </c>
      <c r="L780" s="9">
        <f>IF(AND(A780="",B780="",C780="",D780="",E780="",F780="",G780="",H780="",I780="",J780=""),"",IF(OR(A780="",C780="",COUNTIF(MajlisTetamu,B780)&lt;&gt;1),"Isi ID / majlis / nama",IF(COUNTIFS(TetamuTable[ID kumpulan],A780,TetamuTable[Majlis],B780)&gt;1,"ID berganda untuk majlis",IF(NOT(ISNUMBER(E780)),"Semak kapasiti",IF(OR(E780&lt;1,MOD(E780,1)&lt;&gt;0),"Semak kapasiti",IF(AND(F780&lt;&gt;"Belum menjawab",F780&lt;&gt;"Hadir",F780&lt;&gt;"Tidak hadir"),"Isi jawapan",IF(F780="Hadir",IF(NOT(ISNUMBER(G780)),"Semak jumlah hadir",IF(OR(G780&lt;1,G780&gt;E780,MOD(G780,1)&lt;&gt;0),"Semak jumlah hadir","OK")),IF(AND(G780&lt;&gt;"",G780&lt;&gt;0),"Jumlah perlu kosong / 0","OK")))))))</f>
        <v/>
      </c>
    </row>
    <row r="781" spans="11:12" ht="30" customHeight="1">
      <c r="K781" s="9">
        <f>IF(L781="","",IF(AND(L781="OK",F781="Hadir"),G781,0))</f>
        <v/>
      </c>
      <c r="L781" s="9">
        <f>IF(AND(A781="",B781="",C781="",D781="",E781="",F781="",G781="",H781="",I781="",J781=""),"",IF(OR(A781="",C781="",COUNTIF(MajlisTetamu,B781)&lt;&gt;1),"Isi ID / majlis / nama",IF(COUNTIFS(TetamuTable[ID kumpulan],A781,TetamuTable[Majlis],B781)&gt;1,"ID berganda untuk majlis",IF(NOT(ISNUMBER(E781)),"Semak kapasiti",IF(OR(E781&lt;1,MOD(E781,1)&lt;&gt;0),"Semak kapasiti",IF(AND(F781&lt;&gt;"Belum menjawab",F781&lt;&gt;"Hadir",F781&lt;&gt;"Tidak hadir"),"Isi jawapan",IF(F781="Hadir",IF(NOT(ISNUMBER(G781)),"Semak jumlah hadir",IF(OR(G781&lt;1,G781&gt;E781,MOD(G781,1)&lt;&gt;0),"Semak jumlah hadir","OK")),IF(AND(G781&lt;&gt;"",G781&lt;&gt;0),"Jumlah perlu kosong / 0","OK")))))))</f>
        <v/>
      </c>
    </row>
    <row r="782" spans="11:12" ht="30" customHeight="1">
      <c r="K782" s="9">
        <f>IF(L782="","",IF(AND(L782="OK",F782="Hadir"),G782,0))</f>
        <v/>
      </c>
      <c r="L782" s="9">
        <f>IF(AND(A782="",B782="",C782="",D782="",E782="",F782="",G782="",H782="",I782="",J782=""),"",IF(OR(A782="",C782="",COUNTIF(MajlisTetamu,B782)&lt;&gt;1),"Isi ID / majlis / nama",IF(COUNTIFS(TetamuTable[ID kumpulan],A782,TetamuTable[Majlis],B782)&gt;1,"ID berganda untuk majlis",IF(NOT(ISNUMBER(E782)),"Semak kapasiti",IF(OR(E782&lt;1,MOD(E782,1)&lt;&gt;0),"Semak kapasiti",IF(AND(F782&lt;&gt;"Belum menjawab",F782&lt;&gt;"Hadir",F782&lt;&gt;"Tidak hadir"),"Isi jawapan",IF(F782="Hadir",IF(NOT(ISNUMBER(G782)),"Semak jumlah hadir",IF(OR(G782&lt;1,G782&gt;E782,MOD(G782,1)&lt;&gt;0),"Semak jumlah hadir","OK")),IF(AND(G782&lt;&gt;"",G782&lt;&gt;0),"Jumlah perlu kosong / 0","OK")))))))</f>
        <v/>
      </c>
    </row>
    <row r="783" spans="11:12" ht="30" customHeight="1">
      <c r="K783" s="9">
        <f>IF(L783="","",IF(AND(L783="OK",F783="Hadir"),G783,0))</f>
        <v/>
      </c>
      <c r="L783" s="9">
        <f>IF(AND(A783="",B783="",C783="",D783="",E783="",F783="",G783="",H783="",I783="",J783=""),"",IF(OR(A783="",C783="",COUNTIF(MajlisTetamu,B783)&lt;&gt;1),"Isi ID / majlis / nama",IF(COUNTIFS(TetamuTable[ID kumpulan],A783,TetamuTable[Majlis],B783)&gt;1,"ID berganda untuk majlis",IF(NOT(ISNUMBER(E783)),"Semak kapasiti",IF(OR(E783&lt;1,MOD(E783,1)&lt;&gt;0),"Semak kapasiti",IF(AND(F783&lt;&gt;"Belum menjawab",F783&lt;&gt;"Hadir",F783&lt;&gt;"Tidak hadir"),"Isi jawapan",IF(F783="Hadir",IF(NOT(ISNUMBER(G783)),"Semak jumlah hadir",IF(OR(G783&lt;1,G783&gt;E783,MOD(G783,1)&lt;&gt;0),"Semak jumlah hadir","OK")),IF(AND(G783&lt;&gt;"",G783&lt;&gt;0),"Jumlah perlu kosong / 0","OK")))))))</f>
        <v/>
      </c>
    </row>
    <row r="784" spans="11:12" ht="30" customHeight="1">
      <c r="K784" s="9">
        <f>IF(L784="","",IF(AND(L784="OK",F784="Hadir"),G784,0))</f>
        <v/>
      </c>
      <c r="L784" s="9">
        <f>IF(AND(A784="",B784="",C784="",D784="",E784="",F784="",G784="",H784="",I784="",J784=""),"",IF(OR(A784="",C784="",COUNTIF(MajlisTetamu,B784)&lt;&gt;1),"Isi ID / majlis / nama",IF(COUNTIFS(TetamuTable[ID kumpulan],A784,TetamuTable[Majlis],B784)&gt;1,"ID berganda untuk majlis",IF(NOT(ISNUMBER(E784)),"Semak kapasiti",IF(OR(E784&lt;1,MOD(E784,1)&lt;&gt;0),"Semak kapasiti",IF(AND(F784&lt;&gt;"Belum menjawab",F784&lt;&gt;"Hadir",F784&lt;&gt;"Tidak hadir"),"Isi jawapan",IF(F784="Hadir",IF(NOT(ISNUMBER(G784)),"Semak jumlah hadir",IF(OR(G784&lt;1,G784&gt;E784,MOD(G784,1)&lt;&gt;0),"Semak jumlah hadir","OK")),IF(AND(G784&lt;&gt;"",G784&lt;&gt;0),"Jumlah perlu kosong / 0","OK")))))))</f>
        <v/>
      </c>
    </row>
    <row r="785" spans="11:12" ht="30" customHeight="1">
      <c r="K785" s="9">
        <f>IF(L785="","",IF(AND(L785="OK",F785="Hadir"),G785,0))</f>
        <v/>
      </c>
      <c r="L785" s="9">
        <f>IF(AND(A785="",B785="",C785="",D785="",E785="",F785="",G785="",H785="",I785="",J785=""),"",IF(OR(A785="",C785="",COUNTIF(MajlisTetamu,B785)&lt;&gt;1),"Isi ID / majlis / nama",IF(COUNTIFS(TetamuTable[ID kumpulan],A785,TetamuTable[Majlis],B785)&gt;1,"ID berganda untuk majlis",IF(NOT(ISNUMBER(E785)),"Semak kapasiti",IF(OR(E785&lt;1,MOD(E785,1)&lt;&gt;0),"Semak kapasiti",IF(AND(F785&lt;&gt;"Belum menjawab",F785&lt;&gt;"Hadir",F785&lt;&gt;"Tidak hadir"),"Isi jawapan",IF(F785="Hadir",IF(NOT(ISNUMBER(G785)),"Semak jumlah hadir",IF(OR(G785&lt;1,G785&gt;E785,MOD(G785,1)&lt;&gt;0),"Semak jumlah hadir","OK")),IF(AND(G785&lt;&gt;"",G785&lt;&gt;0),"Jumlah perlu kosong / 0","OK")))))))</f>
        <v/>
      </c>
    </row>
    <row r="786" spans="11:12" ht="30" customHeight="1">
      <c r="K786" s="9">
        <f>IF(L786="","",IF(AND(L786="OK",F786="Hadir"),G786,0))</f>
        <v/>
      </c>
      <c r="L786" s="9">
        <f>IF(AND(A786="",B786="",C786="",D786="",E786="",F786="",G786="",H786="",I786="",J786=""),"",IF(OR(A786="",C786="",COUNTIF(MajlisTetamu,B786)&lt;&gt;1),"Isi ID / majlis / nama",IF(COUNTIFS(TetamuTable[ID kumpulan],A786,TetamuTable[Majlis],B786)&gt;1,"ID berganda untuk majlis",IF(NOT(ISNUMBER(E786)),"Semak kapasiti",IF(OR(E786&lt;1,MOD(E786,1)&lt;&gt;0),"Semak kapasiti",IF(AND(F786&lt;&gt;"Belum menjawab",F786&lt;&gt;"Hadir",F786&lt;&gt;"Tidak hadir"),"Isi jawapan",IF(F786="Hadir",IF(NOT(ISNUMBER(G786)),"Semak jumlah hadir",IF(OR(G786&lt;1,G786&gt;E786,MOD(G786,1)&lt;&gt;0),"Semak jumlah hadir","OK")),IF(AND(G786&lt;&gt;"",G786&lt;&gt;0),"Jumlah perlu kosong / 0","OK")))))))</f>
        <v/>
      </c>
    </row>
    <row r="787" spans="11:12" ht="30" customHeight="1">
      <c r="K787" s="9">
        <f>IF(L787="","",IF(AND(L787="OK",F787="Hadir"),G787,0))</f>
        <v/>
      </c>
      <c r="L787" s="9">
        <f>IF(AND(A787="",B787="",C787="",D787="",E787="",F787="",G787="",H787="",I787="",J787=""),"",IF(OR(A787="",C787="",COUNTIF(MajlisTetamu,B787)&lt;&gt;1),"Isi ID / majlis / nama",IF(COUNTIFS(TetamuTable[ID kumpulan],A787,TetamuTable[Majlis],B787)&gt;1,"ID berganda untuk majlis",IF(NOT(ISNUMBER(E787)),"Semak kapasiti",IF(OR(E787&lt;1,MOD(E787,1)&lt;&gt;0),"Semak kapasiti",IF(AND(F787&lt;&gt;"Belum menjawab",F787&lt;&gt;"Hadir",F787&lt;&gt;"Tidak hadir"),"Isi jawapan",IF(F787="Hadir",IF(NOT(ISNUMBER(G787)),"Semak jumlah hadir",IF(OR(G787&lt;1,G787&gt;E787,MOD(G787,1)&lt;&gt;0),"Semak jumlah hadir","OK")),IF(AND(G787&lt;&gt;"",G787&lt;&gt;0),"Jumlah perlu kosong / 0","OK")))))))</f>
        <v/>
      </c>
    </row>
    <row r="788" spans="11:12" ht="30" customHeight="1">
      <c r="K788" s="9">
        <f>IF(L788="","",IF(AND(L788="OK",F788="Hadir"),G788,0))</f>
        <v/>
      </c>
      <c r="L788" s="9">
        <f>IF(AND(A788="",B788="",C788="",D788="",E788="",F788="",G788="",H788="",I788="",J788=""),"",IF(OR(A788="",C788="",COUNTIF(MajlisTetamu,B788)&lt;&gt;1),"Isi ID / majlis / nama",IF(COUNTIFS(TetamuTable[ID kumpulan],A788,TetamuTable[Majlis],B788)&gt;1,"ID berganda untuk majlis",IF(NOT(ISNUMBER(E788)),"Semak kapasiti",IF(OR(E788&lt;1,MOD(E788,1)&lt;&gt;0),"Semak kapasiti",IF(AND(F788&lt;&gt;"Belum menjawab",F788&lt;&gt;"Hadir",F788&lt;&gt;"Tidak hadir"),"Isi jawapan",IF(F788="Hadir",IF(NOT(ISNUMBER(G788)),"Semak jumlah hadir",IF(OR(G788&lt;1,G788&gt;E788,MOD(G788,1)&lt;&gt;0),"Semak jumlah hadir","OK")),IF(AND(G788&lt;&gt;"",G788&lt;&gt;0),"Jumlah perlu kosong / 0","OK")))))))</f>
        <v/>
      </c>
    </row>
    <row r="789" spans="11:12" ht="30" customHeight="1">
      <c r="K789" s="9">
        <f>IF(L789="","",IF(AND(L789="OK",F789="Hadir"),G789,0))</f>
        <v/>
      </c>
      <c r="L789" s="9">
        <f>IF(AND(A789="",B789="",C789="",D789="",E789="",F789="",G789="",H789="",I789="",J789=""),"",IF(OR(A789="",C789="",COUNTIF(MajlisTetamu,B789)&lt;&gt;1),"Isi ID / majlis / nama",IF(COUNTIFS(TetamuTable[ID kumpulan],A789,TetamuTable[Majlis],B789)&gt;1,"ID berganda untuk majlis",IF(NOT(ISNUMBER(E789)),"Semak kapasiti",IF(OR(E789&lt;1,MOD(E789,1)&lt;&gt;0),"Semak kapasiti",IF(AND(F789&lt;&gt;"Belum menjawab",F789&lt;&gt;"Hadir",F789&lt;&gt;"Tidak hadir"),"Isi jawapan",IF(F789="Hadir",IF(NOT(ISNUMBER(G789)),"Semak jumlah hadir",IF(OR(G789&lt;1,G789&gt;E789,MOD(G789,1)&lt;&gt;0),"Semak jumlah hadir","OK")),IF(AND(G789&lt;&gt;"",G789&lt;&gt;0),"Jumlah perlu kosong / 0","OK")))))))</f>
        <v/>
      </c>
    </row>
    <row r="790" spans="11:12" ht="30" customHeight="1">
      <c r="K790" s="9">
        <f>IF(L790="","",IF(AND(L790="OK",F790="Hadir"),G790,0))</f>
        <v/>
      </c>
      <c r="L790" s="9">
        <f>IF(AND(A790="",B790="",C790="",D790="",E790="",F790="",G790="",H790="",I790="",J790=""),"",IF(OR(A790="",C790="",COUNTIF(MajlisTetamu,B790)&lt;&gt;1),"Isi ID / majlis / nama",IF(COUNTIFS(TetamuTable[ID kumpulan],A790,TetamuTable[Majlis],B790)&gt;1,"ID berganda untuk majlis",IF(NOT(ISNUMBER(E790)),"Semak kapasiti",IF(OR(E790&lt;1,MOD(E790,1)&lt;&gt;0),"Semak kapasiti",IF(AND(F790&lt;&gt;"Belum menjawab",F790&lt;&gt;"Hadir",F790&lt;&gt;"Tidak hadir"),"Isi jawapan",IF(F790="Hadir",IF(NOT(ISNUMBER(G790)),"Semak jumlah hadir",IF(OR(G790&lt;1,G790&gt;E790,MOD(G790,1)&lt;&gt;0),"Semak jumlah hadir","OK")),IF(AND(G790&lt;&gt;"",G790&lt;&gt;0),"Jumlah perlu kosong / 0","OK")))))))</f>
        <v/>
      </c>
    </row>
    <row r="791" spans="11:12" ht="30" customHeight="1">
      <c r="K791" s="9">
        <f>IF(L791="","",IF(AND(L791="OK",F791="Hadir"),G791,0))</f>
        <v/>
      </c>
      <c r="L791" s="9">
        <f>IF(AND(A791="",B791="",C791="",D791="",E791="",F791="",G791="",H791="",I791="",J791=""),"",IF(OR(A791="",C791="",COUNTIF(MajlisTetamu,B791)&lt;&gt;1),"Isi ID / majlis / nama",IF(COUNTIFS(TetamuTable[ID kumpulan],A791,TetamuTable[Majlis],B791)&gt;1,"ID berganda untuk majlis",IF(NOT(ISNUMBER(E791)),"Semak kapasiti",IF(OR(E791&lt;1,MOD(E791,1)&lt;&gt;0),"Semak kapasiti",IF(AND(F791&lt;&gt;"Belum menjawab",F791&lt;&gt;"Hadir",F791&lt;&gt;"Tidak hadir"),"Isi jawapan",IF(F791="Hadir",IF(NOT(ISNUMBER(G791)),"Semak jumlah hadir",IF(OR(G791&lt;1,G791&gt;E791,MOD(G791,1)&lt;&gt;0),"Semak jumlah hadir","OK")),IF(AND(G791&lt;&gt;"",G791&lt;&gt;0),"Jumlah perlu kosong / 0","OK")))))))</f>
        <v/>
      </c>
    </row>
    <row r="792" spans="11:12" ht="30" customHeight="1">
      <c r="K792" s="9">
        <f>IF(L792="","",IF(AND(L792="OK",F792="Hadir"),G792,0))</f>
        <v/>
      </c>
      <c r="L792" s="9">
        <f>IF(AND(A792="",B792="",C792="",D792="",E792="",F792="",G792="",H792="",I792="",J792=""),"",IF(OR(A792="",C792="",COUNTIF(MajlisTetamu,B792)&lt;&gt;1),"Isi ID / majlis / nama",IF(COUNTIFS(TetamuTable[ID kumpulan],A792,TetamuTable[Majlis],B792)&gt;1,"ID berganda untuk majlis",IF(NOT(ISNUMBER(E792)),"Semak kapasiti",IF(OR(E792&lt;1,MOD(E792,1)&lt;&gt;0),"Semak kapasiti",IF(AND(F792&lt;&gt;"Belum menjawab",F792&lt;&gt;"Hadir",F792&lt;&gt;"Tidak hadir"),"Isi jawapan",IF(F792="Hadir",IF(NOT(ISNUMBER(G792)),"Semak jumlah hadir",IF(OR(G792&lt;1,G792&gt;E792,MOD(G792,1)&lt;&gt;0),"Semak jumlah hadir","OK")),IF(AND(G792&lt;&gt;"",G792&lt;&gt;0),"Jumlah perlu kosong / 0","OK")))))))</f>
        <v/>
      </c>
    </row>
    <row r="793" spans="11:12" ht="30" customHeight="1">
      <c r="K793" s="9">
        <f>IF(L793="","",IF(AND(L793="OK",F793="Hadir"),G793,0))</f>
        <v/>
      </c>
      <c r="L793" s="9">
        <f>IF(AND(A793="",B793="",C793="",D793="",E793="",F793="",G793="",H793="",I793="",J793=""),"",IF(OR(A793="",C793="",COUNTIF(MajlisTetamu,B793)&lt;&gt;1),"Isi ID / majlis / nama",IF(COUNTIFS(TetamuTable[ID kumpulan],A793,TetamuTable[Majlis],B793)&gt;1,"ID berganda untuk majlis",IF(NOT(ISNUMBER(E793)),"Semak kapasiti",IF(OR(E793&lt;1,MOD(E793,1)&lt;&gt;0),"Semak kapasiti",IF(AND(F793&lt;&gt;"Belum menjawab",F793&lt;&gt;"Hadir",F793&lt;&gt;"Tidak hadir"),"Isi jawapan",IF(F793="Hadir",IF(NOT(ISNUMBER(G793)),"Semak jumlah hadir",IF(OR(G793&lt;1,G793&gt;E793,MOD(G793,1)&lt;&gt;0),"Semak jumlah hadir","OK")),IF(AND(G793&lt;&gt;"",G793&lt;&gt;0),"Jumlah perlu kosong / 0","OK")))))))</f>
        <v/>
      </c>
    </row>
    <row r="794" spans="11:12" ht="30" customHeight="1">
      <c r="K794" s="9">
        <f>IF(L794="","",IF(AND(L794="OK",F794="Hadir"),G794,0))</f>
        <v/>
      </c>
      <c r="L794" s="9">
        <f>IF(AND(A794="",B794="",C794="",D794="",E794="",F794="",G794="",H794="",I794="",J794=""),"",IF(OR(A794="",C794="",COUNTIF(MajlisTetamu,B794)&lt;&gt;1),"Isi ID / majlis / nama",IF(COUNTIFS(TetamuTable[ID kumpulan],A794,TetamuTable[Majlis],B794)&gt;1,"ID berganda untuk majlis",IF(NOT(ISNUMBER(E794)),"Semak kapasiti",IF(OR(E794&lt;1,MOD(E794,1)&lt;&gt;0),"Semak kapasiti",IF(AND(F794&lt;&gt;"Belum menjawab",F794&lt;&gt;"Hadir",F794&lt;&gt;"Tidak hadir"),"Isi jawapan",IF(F794="Hadir",IF(NOT(ISNUMBER(G794)),"Semak jumlah hadir",IF(OR(G794&lt;1,G794&gt;E794,MOD(G794,1)&lt;&gt;0),"Semak jumlah hadir","OK")),IF(AND(G794&lt;&gt;"",G794&lt;&gt;0),"Jumlah perlu kosong / 0","OK")))))))</f>
        <v/>
      </c>
    </row>
    <row r="795" spans="11:12" ht="30" customHeight="1">
      <c r="K795" s="9">
        <f>IF(L795="","",IF(AND(L795="OK",F795="Hadir"),G795,0))</f>
        <v/>
      </c>
      <c r="L795" s="9">
        <f>IF(AND(A795="",B795="",C795="",D795="",E795="",F795="",G795="",H795="",I795="",J795=""),"",IF(OR(A795="",C795="",COUNTIF(MajlisTetamu,B795)&lt;&gt;1),"Isi ID / majlis / nama",IF(COUNTIFS(TetamuTable[ID kumpulan],A795,TetamuTable[Majlis],B795)&gt;1,"ID berganda untuk majlis",IF(NOT(ISNUMBER(E795)),"Semak kapasiti",IF(OR(E795&lt;1,MOD(E795,1)&lt;&gt;0),"Semak kapasiti",IF(AND(F795&lt;&gt;"Belum menjawab",F795&lt;&gt;"Hadir",F795&lt;&gt;"Tidak hadir"),"Isi jawapan",IF(F795="Hadir",IF(NOT(ISNUMBER(G795)),"Semak jumlah hadir",IF(OR(G795&lt;1,G795&gt;E795,MOD(G795,1)&lt;&gt;0),"Semak jumlah hadir","OK")),IF(AND(G795&lt;&gt;"",G795&lt;&gt;0),"Jumlah perlu kosong / 0","OK")))))))</f>
        <v/>
      </c>
    </row>
    <row r="796" spans="11:12" ht="30" customHeight="1">
      <c r="K796" s="9">
        <f>IF(L796="","",IF(AND(L796="OK",F796="Hadir"),G796,0))</f>
        <v/>
      </c>
      <c r="L796" s="9">
        <f>IF(AND(A796="",B796="",C796="",D796="",E796="",F796="",G796="",H796="",I796="",J796=""),"",IF(OR(A796="",C796="",COUNTIF(MajlisTetamu,B796)&lt;&gt;1),"Isi ID / majlis / nama",IF(COUNTIFS(TetamuTable[ID kumpulan],A796,TetamuTable[Majlis],B796)&gt;1,"ID berganda untuk majlis",IF(NOT(ISNUMBER(E796)),"Semak kapasiti",IF(OR(E796&lt;1,MOD(E796,1)&lt;&gt;0),"Semak kapasiti",IF(AND(F796&lt;&gt;"Belum menjawab",F796&lt;&gt;"Hadir",F796&lt;&gt;"Tidak hadir"),"Isi jawapan",IF(F796="Hadir",IF(NOT(ISNUMBER(G796)),"Semak jumlah hadir",IF(OR(G796&lt;1,G796&gt;E796,MOD(G796,1)&lt;&gt;0),"Semak jumlah hadir","OK")),IF(AND(G796&lt;&gt;"",G796&lt;&gt;0),"Jumlah perlu kosong / 0","OK")))))))</f>
        <v/>
      </c>
    </row>
    <row r="797" spans="11:12" ht="30" customHeight="1">
      <c r="K797" s="9">
        <f>IF(L797="","",IF(AND(L797="OK",F797="Hadir"),G797,0))</f>
        <v/>
      </c>
      <c r="L797" s="9">
        <f>IF(AND(A797="",B797="",C797="",D797="",E797="",F797="",G797="",H797="",I797="",J797=""),"",IF(OR(A797="",C797="",COUNTIF(MajlisTetamu,B797)&lt;&gt;1),"Isi ID / majlis / nama",IF(COUNTIFS(TetamuTable[ID kumpulan],A797,TetamuTable[Majlis],B797)&gt;1,"ID berganda untuk majlis",IF(NOT(ISNUMBER(E797)),"Semak kapasiti",IF(OR(E797&lt;1,MOD(E797,1)&lt;&gt;0),"Semak kapasiti",IF(AND(F797&lt;&gt;"Belum menjawab",F797&lt;&gt;"Hadir",F797&lt;&gt;"Tidak hadir"),"Isi jawapan",IF(F797="Hadir",IF(NOT(ISNUMBER(G797)),"Semak jumlah hadir",IF(OR(G797&lt;1,G797&gt;E797,MOD(G797,1)&lt;&gt;0),"Semak jumlah hadir","OK")),IF(AND(G797&lt;&gt;"",G797&lt;&gt;0),"Jumlah perlu kosong / 0","OK")))))))</f>
        <v/>
      </c>
    </row>
    <row r="798" spans="11:12" ht="30" customHeight="1">
      <c r="K798" s="9">
        <f>IF(L798="","",IF(AND(L798="OK",F798="Hadir"),G798,0))</f>
        <v/>
      </c>
      <c r="L798" s="9">
        <f>IF(AND(A798="",B798="",C798="",D798="",E798="",F798="",G798="",H798="",I798="",J798=""),"",IF(OR(A798="",C798="",COUNTIF(MajlisTetamu,B798)&lt;&gt;1),"Isi ID / majlis / nama",IF(COUNTIFS(TetamuTable[ID kumpulan],A798,TetamuTable[Majlis],B798)&gt;1,"ID berganda untuk majlis",IF(NOT(ISNUMBER(E798)),"Semak kapasiti",IF(OR(E798&lt;1,MOD(E798,1)&lt;&gt;0),"Semak kapasiti",IF(AND(F798&lt;&gt;"Belum menjawab",F798&lt;&gt;"Hadir",F798&lt;&gt;"Tidak hadir"),"Isi jawapan",IF(F798="Hadir",IF(NOT(ISNUMBER(G798)),"Semak jumlah hadir",IF(OR(G798&lt;1,G798&gt;E798,MOD(G798,1)&lt;&gt;0),"Semak jumlah hadir","OK")),IF(AND(G798&lt;&gt;"",G798&lt;&gt;0),"Jumlah perlu kosong / 0","OK")))))))</f>
        <v/>
      </c>
    </row>
    <row r="799" spans="11:12" ht="30" customHeight="1">
      <c r="K799" s="9">
        <f>IF(L799="","",IF(AND(L799="OK",F799="Hadir"),G799,0))</f>
        <v/>
      </c>
      <c r="L799" s="9">
        <f>IF(AND(A799="",B799="",C799="",D799="",E799="",F799="",G799="",H799="",I799="",J799=""),"",IF(OR(A799="",C799="",COUNTIF(MajlisTetamu,B799)&lt;&gt;1),"Isi ID / majlis / nama",IF(COUNTIFS(TetamuTable[ID kumpulan],A799,TetamuTable[Majlis],B799)&gt;1,"ID berganda untuk majlis",IF(NOT(ISNUMBER(E799)),"Semak kapasiti",IF(OR(E799&lt;1,MOD(E799,1)&lt;&gt;0),"Semak kapasiti",IF(AND(F799&lt;&gt;"Belum menjawab",F799&lt;&gt;"Hadir",F799&lt;&gt;"Tidak hadir"),"Isi jawapan",IF(F799="Hadir",IF(NOT(ISNUMBER(G799)),"Semak jumlah hadir",IF(OR(G799&lt;1,G799&gt;E799,MOD(G799,1)&lt;&gt;0),"Semak jumlah hadir","OK")),IF(AND(G799&lt;&gt;"",G799&lt;&gt;0),"Jumlah perlu kosong / 0","OK")))))))</f>
        <v/>
      </c>
    </row>
    <row r="800" spans="11:12" ht="30" customHeight="1">
      <c r="K800" s="9">
        <f>IF(L800="","",IF(AND(L800="OK",F800="Hadir"),G800,0))</f>
        <v/>
      </c>
      <c r="L800" s="9">
        <f>IF(AND(A800="",B800="",C800="",D800="",E800="",F800="",G800="",H800="",I800="",J800=""),"",IF(OR(A800="",C800="",COUNTIF(MajlisTetamu,B800)&lt;&gt;1),"Isi ID / majlis / nama",IF(COUNTIFS(TetamuTable[ID kumpulan],A800,TetamuTable[Majlis],B800)&gt;1,"ID berganda untuk majlis",IF(NOT(ISNUMBER(E800)),"Semak kapasiti",IF(OR(E800&lt;1,MOD(E800,1)&lt;&gt;0),"Semak kapasiti",IF(AND(F800&lt;&gt;"Belum menjawab",F800&lt;&gt;"Hadir",F800&lt;&gt;"Tidak hadir"),"Isi jawapan",IF(F800="Hadir",IF(NOT(ISNUMBER(G800)),"Semak jumlah hadir",IF(OR(G800&lt;1,G800&gt;E800,MOD(G800,1)&lt;&gt;0),"Semak jumlah hadir","OK")),IF(AND(G800&lt;&gt;"",G800&lt;&gt;0),"Jumlah perlu kosong / 0","OK")))))))</f>
        <v/>
      </c>
    </row>
    <row r="801" spans="11:12" ht="30" customHeight="1">
      <c r="K801" s="9">
        <f>IF(L801="","",IF(AND(L801="OK",F801="Hadir"),G801,0))</f>
        <v/>
      </c>
      <c r="L801" s="9">
        <f>IF(AND(A801="",B801="",C801="",D801="",E801="",F801="",G801="",H801="",I801="",J801=""),"",IF(OR(A801="",C801="",COUNTIF(MajlisTetamu,B801)&lt;&gt;1),"Isi ID / majlis / nama",IF(COUNTIFS(TetamuTable[ID kumpulan],A801,TetamuTable[Majlis],B801)&gt;1,"ID berganda untuk majlis",IF(NOT(ISNUMBER(E801)),"Semak kapasiti",IF(OR(E801&lt;1,MOD(E801,1)&lt;&gt;0),"Semak kapasiti",IF(AND(F801&lt;&gt;"Belum menjawab",F801&lt;&gt;"Hadir",F801&lt;&gt;"Tidak hadir"),"Isi jawapan",IF(F801="Hadir",IF(NOT(ISNUMBER(G801)),"Semak jumlah hadir",IF(OR(G801&lt;1,G801&gt;E801,MOD(G801,1)&lt;&gt;0),"Semak jumlah hadir","OK")),IF(AND(G801&lt;&gt;"",G801&lt;&gt;0),"Jumlah perlu kosong / 0","OK")))))))</f>
        <v/>
      </c>
    </row>
    <row r="802" spans="11:12" ht="30" customHeight="1">
      <c r="K802" s="9">
        <f>IF(L802="","",IF(AND(L802="OK",F802="Hadir"),G802,0))</f>
        <v/>
      </c>
      <c r="L802" s="9">
        <f>IF(AND(A802="",B802="",C802="",D802="",E802="",F802="",G802="",H802="",I802="",J802=""),"",IF(OR(A802="",C802="",COUNTIF(MajlisTetamu,B802)&lt;&gt;1),"Isi ID / majlis / nama",IF(COUNTIFS(TetamuTable[ID kumpulan],A802,TetamuTable[Majlis],B802)&gt;1,"ID berganda untuk majlis",IF(NOT(ISNUMBER(E802)),"Semak kapasiti",IF(OR(E802&lt;1,MOD(E802,1)&lt;&gt;0),"Semak kapasiti",IF(AND(F802&lt;&gt;"Belum menjawab",F802&lt;&gt;"Hadir",F802&lt;&gt;"Tidak hadir"),"Isi jawapan",IF(F802="Hadir",IF(NOT(ISNUMBER(G802)),"Semak jumlah hadir",IF(OR(G802&lt;1,G802&gt;E802,MOD(G802,1)&lt;&gt;0),"Semak jumlah hadir","OK")),IF(AND(G802&lt;&gt;"",G802&lt;&gt;0),"Jumlah perlu kosong / 0","OK")))))))</f>
        <v/>
      </c>
    </row>
    <row r="803" spans="11:12" ht="30" customHeight="1">
      <c r="K803" s="9">
        <f>IF(L803="","",IF(AND(L803="OK",F803="Hadir"),G803,0))</f>
        <v/>
      </c>
      <c r="L803" s="9">
        <f>IF(AND(A803="",B803="",C803="",D803="",E803="",F803="",G803="",H803="",I803="",J803=""),"",IF(OR(A803="",C803="",COUNTIF(MajlisTetamu,B803)&lt;&gt;1),"Isi ID / majlis / nama",IF(COUNTIFS(TetamuTable[ID kumpulan],A803,TetamuTable[Majlis],B803)&gt;1,"ID berganda untuk majlis",IF(NOT(ISNUMBER(E803)),"Semak kapasiti",IF(OR(E803&lt;1,MOD(E803,1)&lt;&gt;0),"Semak kapasiti",IF(AND(F803&lt;&gt;"Belum menjawab",F803&lt;&gt;"Hadir",F803&lt;&gt;"Tidak hadir"),"Isi jawapan",IF(F803="Hadir",IF(NOT(ISNUMBER(G803)),"Semak jumlah hadir",IF(OR(G803&lt;1,G803&gt;E803,MOD(G803,1)&lt;&gt;0),"Semak jumlah hadir","OK")),IF(AND(G803&lt;&gt;"",G803&lt;&gt;0),"Jumlah perlu kosong / 0","OK")))))))</f>
        <v/>
      </c>
    </row>
    <row r="804" spans="11:12" ht="30" customHeight="1">
      <c r="K804" s="9">
        <f>IF(L804="","",IF(AND(L804="OK",F804="Hadir"),G804,0))</f>
        <v/>
      </c>
      <c r="L804" s="9">
        <f>IF(AND(A804="",B804="",C804="",D804="",E804="",F804="",G804="",H804="",I804="",J804=""),"",IF(OR(A804="",C804="",COUNTIF(MajlisTetamu,B804)&lt;&gt;1),"Isi ID / majlis / nama",IF(COUNTIFS(TetamuTable[ID kumpulan],A804,TetamuTable[Majlis],B804)&gt;1,"ID berganda untuk majlis",IF(NOT(ISNUMBER(E804)),"Semak kapasiti",IF(OR(E804&lt;1,MOD(E804,1)&lt;&gt;0),"Semak kapasiti",IF(AND(F804&lt;&gt;"Belum menjawab",F804&lt;&gt;"Hadir",F804&lt;&gt;"Tidak hadir"),"Isi jawapan",IF(F804="Hadir",IF(NOT(ISNUMBER(G804)),"Semak jumlah hadir",IF(OR(G804&lt;1,G804&gt;E804,MOD(G804,1)&lt;&gt;0),"Semak jumlah hadir","OK")),IF(AND(G804&lt;&gt;"",G804&lt;&gt;0),"Jumlah perlu kosong / 0","OK")))))))</f>
        <v/>
      </c>
    </row>
    <row r="805" spans="11:12" ht="30" customHeight="1">
      <c r="K805" s="9">
        <f>IF(L805="","",IF(AND(L805="OK",F805="Hadir"),G805,0))</f>
        <v/>
      </c>
      <c r="L805" s="9">
        <f>IF(AND(A805="",B805="",C805="",D805="",E805="",F805="",G805="",H805="",I805="",J805=""),"",IF(OR(A805="",C805="",COUNTIF(MajlisTetamu,B805)&lt;&gt;1),"Isi ID / majlis / nama",IF(COUNTIFS(TetamuTable[ID kumpulan],A805,TetamuTable[Majlis],B805)&gt;1,"ID berganda untuk majlis",IF(NOT(ISNUMBER(E805)),"Semak kapasiti",IF(OR(E805&lt;1,MOD(E805,1)&lt;&gt;0),"Semak kapasiti",IF(AND(F805&lt;&gt;"Belum menjawab",F805&lt;&gt;"Hadir",F805&lt;&gt;"Tidak hadir"),"Isi jawapan",IF(F805="Hadir",IF(NOT(ISNUMBER(G805)),"Semak jumlah hadir",IF(OR(G805&lt;1,G805&gt;E805,MOD(G805,1)&lt;&gt;0),"Semak jumlah hadir","OK")),IF(AND(G805&lt;&gt;"",G805&lt;&gt;0),"Jumlah perlu kosong / 0","OK")))))))</f>
        <v/>
      </c>
    </row>
    <row r="806" spans="11:12" ht="30" customHeight="1">
      <c r="K806" s="9">
        <f>IF(L806="","",IF(AND(L806="OK",F806="Hadir"),G806,0))</f>
        <v/>
      </c>
      <c r="L806" s="9">
        <f>IF(AND(A806="",B806="",C806="",D806="",E806="",F806="",G806="",H806="",I806="",J806=""),"",IF(OR(A806="",C806="",COUNTIF(MajlisTetamu,B806)&lt;&gt;1),"Isi ID / majlis / nama",IF(COUNTIFS(TetamuTable[ID kumpulan],A806,TetamuTable[Majlis],B806)&gt;1,"ID berganda untuk majlis",IF(NOT(ISNUMBER(E806)),"Semak kapasiti",IF(OR(E806&lt;1,MOD(E806,1)&lt;&gt;0),"Semak kapasiti",IF(AND(F806&lt;&gt;"Belum menjawab",F806&lt;&gt;"Hadir",F806&lt;&gt;"Tidak hadir"),"Isi jawapan",IF(F806="Hadir",IF(NOT(ISNUMBER(G806)),"Semak jumlah hadir",IF(OR(G806&lt;1,G806&gt;E806,MOD(G806,1)&lt;&gt;0),"Semak jumlah hadir","OK")),IF(AND(G806&lt;&gt;"",G806&lt;&gt;0),"Jumlah perlu kosong / 0","OK")))))))</f>
        <v/>
      </c>
    </row>
    <row r="807" spans="11:12" ht="30" customHeight="1">
      <c r="K807" s="9">
        <f>IF(L807="","",IF(AND(L807="OK",F807="Hadir"),G807,0))</f>
        <v/>
      </c>
      <c r="L807" s="9">
        <f>IF(AND(A807="",B807="",C807="",D807="",E807="",F807="",G807="",H807="",I807="",J807=""),"",IF(OR(A807="",C807="",COUNTIF(MajlisTetamu,B807)&lt;&gt;1),"Isi ID / majlis / nama",IF(COUNTIFS(TetamuTable[ID kumpulan],A807,TetamuTable[Majlis],B807)&gt;1,"ID berganda untuk majlis",IF(NOT(ISNUMBER(E807)),"Semak kapasiti",IF(OR(E807&lt;1,MOD(E807,1)&lt;&gt;0),"Semak kapasiti",IF(AND(F807&lt;&gt;"Belum menjawab",F807&lt;&gt;"Hadir",F807&lt;&gt;"Tidak hadir"),"Isi jawapan",IF(F807="Hadir",IF(NOT(ISNUMBER(G807)),"Semak jumlah hadir",IF(OR(G807&lt;1,G807&gt;E807,MOD(G807,1)&lt;&gt;0),"Semak jumlah hadir","OK")),IF(AND(G807&lt;&gt;"",G807&lt;&gt;0),"Jumlah perlu kosong / 0","OK")))))))</f>
        <v/>
      </c>
    </row>
    <row r="808" spans="11:12" ht="30" customHeight="1">
      <c r="K808" s="9">
        <f>IF(L808="","",IF(AND(L808="OK",F808="Hadir"),G808,0))</f>
        <v/>
      </c>
      <c r="L808" s="9">
        <f>IF(AND(A808="",B808="",C808="",D808="",E808="",F808="",G808="",H808="",I808="",J808=""),"",IF(OR(A808="",C808="",COUNTIF(MajlisTetamu,B808)&lt;&gt;1),"Isi ID / majlis / nama",IF(COUNTIFS(TetamuTable[ID kumpulan],A808,TetamuTable[Majlis],B808)&gt;1,"ID berganda untuk majlis",IF(NOT(ISNUMBER(E808)),"Semak kapasiti",IF(OR(E808&lt;1,MOD(E808,1)&lt;&gt;0),"Semak kapasiti",IF(AND(F808&lt;&gt;"Belum menjawab",F808&lt;&gt;"Hadir",F808&lt;&gt;"Tidak hadir"),"Isi jawapan",IF(F808="Hadir",IF(NOT(ISNUMBER(G808)),"Semak jumlah hadir",IF(OR(G808&lt;1,G808&gt;E808,MOD(G808,1)&lt;&gt;0),"Semak jumlah hadir","OK")),IF(AND(G808&lt;&gt;"",G808&lt;&gt;0),"Jumlah perlu kosong / 0","OK")))))))</f>
        <v/>
      </c>
    </row>
    <row r="809" spans="11:12" ht="30" customHeight="1">
      <c r="K809" s="9">
        <f>IF(L809="","",IF(AND(L809="OK",F809="Hadir"),G809,0))</f>
        <v/>
      </c>
      <c r="L809" s="9">
        <f>IF(AND(A809="",B809="",C809="",D809="",E809="",F809="",G809="",H809="",I809="",J809=""),"",IF(OR(A809="",C809="",COUNTIF(MajlisTetamu,B809)&lt;&gt;1),"Isi ID / majlis / nama",IF(COUNTIFS(TetamuTable[ID kumpulan],A809,TetamuTable[Majlis],B809)&gt;1,"ID berganda untuk majlis",IF(NOT(ISNUMBER(E809)),"Semak kapasiti",IF(OR(E809&lt;1,MOD(E809,1)&lt;&gt;0),"Semak kapasiti",IF(AND(F809&lt;&gt;"Belum menjawab",F809&lt;&gt;"Hadir",F809&lt;&gt;"Tidak hadir"),"Isi jawapan",IF(F809="Hadir",IF(NOT(ISNUMBER(G809)),"Semak jumlah hadir",IF(OR(G809&lt;1,G809&gt;E809,MOD(G809,1)&lt;&gt;0),"Semak jumlah hadir","OK")),IF(AND(G809&lt;&gt;"",G809&lt;&gt;0),"Jumlah perlu kosong / 0","OK")))))))</f>
        <v/>
      </c>
    </row>
    <row r="810" spans="11:12" ht="30" customHeight="1">
      <c r="K810" s="9">
        <f>IF(L810="","",IF(AND(L810="OK",F810="Hadir"),G810,0))</f>
        <v/>
      </c>
      <c r="L810" s="9">
        <f>IF(AND(A810="",B810="",C810="",D810="",E810="",F810="",G810="",H810="",I810="",J810=""),"",IF(OR(A810="",C810="",COUNTIF(MajlisTetamu,B810)&lt;&gt;1),"Isi ID / majlis / nama",IF(COUNTIFS(TetamuTable[ID kumpulan],A810,TetamuTable[Majlis],B810)&gt;1,"ID berganda untuk majlis",IF(NOT(ISNUMBER(E810)),"Semak kapasiti",IF(OR(E810&lt;1,MOD(E810,1)&lt;&gt;0),"Semak kapasiti",IF(AND(F810&lt;&gt;"Belum menjawab",F810&lt;&gt;"Hadir",F810&lt;&gt;"Tidak hadir"),"Isi jawapan",IF(F810="Hadir",IF(NOT(ISNUMBER(G810)),"Semak jumlah hadir",IF(OR(G810&lt;1,G810&gt;E810,MOD(G810,1)&lt;&gt;0),"Semak jumlah hadir","OK")),IF(AND(G810&lt;&gt;"",G810&lt;&gt;0),"Jumlah perlu kosong / 0","OK")))))))</f>
        <v/>
      </c>
    </row>
    <row r="811" spans="11:12" ht="30" customHeight="1">
      <c r="K811" s="9">
        <f>IF(L811="","",IF(AND(L811="OK",F811="Hadir"),G811,0))</f>
        <v/>
      </c>
      <c r="L811" s="9">
        <f>IF(AND(A811="",B811="",C811="",D811="",E811="",F811="",G811="",H811="",I811="",J811=""),"",IF(OR(A811="",C811="",COUNTIF(MajlisTetamu,B811)&lt;&gt;1),"Isi ID / majlis / nama",IF(COUNTIFS(TetamuTable[ID kumpulan],A811,TetamuTable[Majlis],B811)&gt;1,"ID berganda untuk majlis",IF(NOT(ISNUMBER(E811)),"Semak kapasiti",IF(OR(E811&lt;1,MOD(E811,1)&lt;&gt;0),"Semak kapasiti",IF(AND(F811&lt;&gt;"Belum menjawab",F811&lt;&gt;"Hadir",F811&lt;&gt;"Tidak hadir"),"Isi jawapan",IF(F811="Hadir",IF(NOT(ISNUMBER(G811)),"Semak jumlah hadir",IF(OR(G811&lt;1,G811&gt;E811,MOD(G811,1)&lt;&gt;0),"Semak jumlah hadir","OK")),IF(AND(G811&lt;&gt;"",G811&lt;&gt;0),"Jumlah perlu kosong / 0","OK")))))))</f>
        <v/>
      </c>
    </row>
    <row r="812" spans="11:12" ht="30" customHeight="1">
      <c r="K812" s="9">
        <f>IF(L812="","",IF(AND(L812="OK",F812="Hadir"),G812,0))</f>
        <v/>
      </c>
      <c r="L812" s="9">
        <f>IF(AND(A812="",B812="",C812="",D812="",E812="",F812="",G812="",H812="",I812="",J812=""),"",IF(OR(A812="",C812="",COUNTIF(MajlisTetamu,B812)&lt;&gt;1),"Isi ID / majlis / nama",IF(COUNTIFS(TetamuTable[ID kumpulan],A812,TetamuTable[Majlis],B812)&gt;1,"ID berganda untuk majlis",IF(NOT(ISNUMBER(E812)),"Semak kapasiti",IF(OR(E812&lt;1,MOD(E812,1)&lt;&gt;0),"Semak kapasiti",IF(AND(F812&lt;&gt;"Belum menjawab",F812&lt;&gt;"Hadir",F812&lt;&gt;"Tidak hadir"),"Isi jawapan",IF(F812="Hadir",IF(NOT(ISNUMBER(G812)),"Semak jumlah hadir",IF(OR(G812&lt;1,G812&gt;E812,MOD(G812,1)&lt;&gt;0),"Semak jumlah hadir","OK")),IF(AND(G812&lt;&gt;"",G812&lt;&gt;0),"Jumlah perlu kosong / 0","OK")))))))</f>
        <v/>
      </c>
    </row>
    <row r="813" spans="11:12" ht="30" customHeight="1">
      <c r="K813" s="9">
        <f>IF(L813="","",IF(AND(L813="OK",F813="Hadir"),G813,0))</f>
        <v/>
      </c>
      <c r="L813" s="9">
        <f>IF(AND(A813="",B813="",C813="",D813="",E813="",F813="",G813="",H813="",I813="",J813=""),"",IF(OR(A813="",C813="",COUNTIF(MajlisTetamu,B813)&lt;&gt;1),"Isi ID / majlis / nama",IF(COUNTIFS(TetamuTable[ID kumpulan],A813,TetamuTable[Majlis],B813)&gt;1,"ID berganda untuk majlis",IF(NOT(ISNUMBER(E813)),"Semak kapasiti",IF(OR(E813&lt;1,MOD(E813,1)&lt;&gt;0),"Semak kapasiti",IF(AND(F813&lt;&gt;"Belum menjawab",F813&lt;&gt;"Hadir",F813&lt;&gt;"Tidak hadir"),"Isi jawapan",IF(F813="Hadir",IF(NOT(ISNUMBER(G813)),"Semak jumlah hadir",IF(OR(G813&lt;1,G813&gt;E813,MOD(G813,1)&lt;&gt;0),"Semak jumlah hadir","OK")),IF(AND(G813&lt;&gt;"",G813&lt;&gt;0),"Jumlah perlu kosong / 0","OK")))))))</f>
        <v/>
      </c>
    </row>
    <row r="814" spans="11:12" ht="30" customHeight="1">
      <c r="K814" s="9">
        <f>IF(L814="","",IF(AND(L814="OK",F814="Hadir"),G814,0))</f>
        <v/>
      </c>
      <c r="L814" s="9">
        <f>IF(AND(A814="",B814="",C814="",D814="",E814="",F814="",G814="",H814="",I814="",J814=""),"",IF(OR(A814="",C814="",COUNTIF(MajlisTetamu,B814)&lt;&gt;1),"Isi ID / majlis / nama",IF(COUNTIFS(TetamuTable[ID kumpulan],A814,TetamuTable[Majlis],B814)&gt;1,"ID berganda untuk majlis",IF(NOT(ISNUMBER(E814)),"Semak kapasiti",IF(OR(E814&lt;1,MOD(E814,1)&lt;&gt;0),"Semak kapasiti",IF(AND(F814&lt;&gt;"Belum menjawab",F814&lt;&gt;"Hadir",F814&lt;&gt;"Tidak hadir"),"Isi jawapan",IF(F814="Hadir",IF(NOT(ISNUMBER(G814)),"Semak jumlah hadir",IF(OR(G814&lt;1,G814&gt;E814,MOD(G814,1)&lt;&gt;0),"Semak jumlah hadir","OK")),IF(AND(G814&lt;&gt;"",G814&lt;&gt;0),"Jumlah perlu kosong / 0","OK")))))))</f>
        <v/>
      </c>
    </row>
    <row r="815" spans="11:12" ht="30" customHeight="1">
      <c r="K815" s="9">
        <f>IF(L815="","",IF(AND(L815="OK",F815="Hadir"),G815,0))</f>
        <v/>
      </c>
      <c r="L815" s="9">
        <f>IF(AND(A815="",B815="",C815="",D815="",E815="",F815="",G815="",H815="",I815="",J815=""),"",IF(OR(A815="",C815="",COUNTIF(MajlisTetamu,B815)&lt;&gt;1),"Isi ID / majlis / nama",IF(COUNTIFS(TetamuTable[ID kumpulan],A815,TetamuTable[Majlis],B815)&gt;1,"ID berganda untuk majlis",IF(NOT(ISNUMBER(E815)),"Semak kapasiti",IF(OR(E815&lt;1,MOD(E815,1)&lt;&gt;0),"Semak kapasiti",IF(AND(F815&lt;&gt;"Belum menjawab",F815&lt;&gt;"Hadir",F815&lt;&gt;"Tidak hadir"),"Isi jawapan",IF(F815="Hadir",IF(NOT(ISNUMBER(G815)),"Semak jumlah hadir",IF(OR(G815&lt;1,G815&gt;E815,MOD(G815,1)&lt;&gt;0),"Semak jumlah hadir","OK")),IF(AND(G815&lt;&gt;"",G815&lt;&gt;0),"Jumlah perlu kosong / 0","OK")))))))</f>
        <v/>
      </c>
    </row>
    <row r="816" spans="11:12" ht="30" customHeight="1">
      <c r="K816" s="9">
        <f>IF(L816="","",IF(AND(L816="OK",F816="Hadir"),G816,0))</f>
        <v/>
      </c>
      <c r="L816" s="9">
        <f>IF(AND(A816="",B816="",C816="",D816="",E816="",F816="",G816="",H816="",I816="",J816=""),"",IF(OR(A816="",C816="",COUNTIF(MajlisTetamu,B816)&lt;&gt;1),"Isi ID / majlis / nama",IF(COUNTIFS(TetamuTable[ID kumpulan],A816,TetamuTable[Majlis],B816)&gt;1,"ID berganda untuk majlis",IF(NOT(ISNUMBER(E816)),"Semak kapasiti",IF(OR(E816&lt;1,MOD(E816,1)&lt;&gt;0),"Semak kapasiti",IF(AND(F816&lt;&gt;"Belum menjawab",F816&lt;&gt;"Hadir",F816&lt;&gt;"Tidak hadir"),"Isi jawapan",IF(F816="Hadir",IF(NOT(ISNUMBER(G816)),"Semak jumlah hadir",IF(OR(G816&lt;1,G816&gt;E816,MOD(G816,1)&lt;&gt;0),"Semak jumlah hadir","OK")),IF(AND(G816&lt;&gt;"",G816&lt;&gt;0),"Jumlah perlu kosong / 0","OK")))))))</f>
        <v/>
      </c>
    </row>
    <row r="817" spans="11:12" ht="30" customHeight="1">
      <c r="K817" s="9">
        <f>IF(L817="","",IF(AND(L817="OK",F817="Hadir"),G817,0))</f>
        <v/>
      </c>
      <c r="L817" s="9">
        <f>IF(AND(A817="",B817="",C817="",D817="",E817="",F817="",G817="",H817="",I817="",J817=""),"",IF(OR(A817="",C817="",COUNTIF(MajlisTetamu,B817)&lt;&gt;1),"Isi ID / majlis / nama",IF(COUNTIFS(TetamuTable[ID kumpulan],A817,TetamuTable[Majlis],B817)&gt;1,"ID berganda untuk majlis",IF(NOT(ISNUMBER(E817)),"Semak kapasiti",IF(OR(E817&lt;1,MOD(E817,1)&lt;&gt;0),"Semak kapasiti",IF(AND(F817&lt;&gt;"Belum menjawab",F817&lt;&gt;"Hadir",F817&lt;&gt;"Tidak hadir"),"Isi jawapan",IF(F817="Hadir",IF(NOT(ISNUMBER(G817)),"Semak jumlah hadir",IF(OR(G817&lt;1,G817&gt;E817,MOD(G817,1)&lt;&gt;0),"Semak jumlah hadir","OK")),IF(AND(G817&lt;&gt;"",G817&lt;&gt;0),"Jumlah perlu kosong / 0","OK")))))))</f>
        <v/>
      </c>
    </row>
    <row r="818" spans="11:12" ht="30" customHeight="1">
      <c r="K818" s="9">
        <f>IF(L818="","",IF(AND(L818="OK",F818="Hadir"),G818,0))</f>
        <v/>
      </c>
      <c r="L818" s="9">
        <f>IF(AND(A818="",B818="",C818="",D818="",E818="",F818="",G818="",H818="",I818="",J818=""),"",IF(OR(A818="",C818="",COUNTIF(MajlisTetamu,B818)&lt;&gt;1),"Isi ID / majlis / nama",IF(COUNTIFS(TetamuTable[ID kumpulan],A818,TetamuTable[Majlis],B818)&gt;1,"ID berganda untuk majlis",IF(NOT(ISNUMBER(E818)),"Semak kapasiti",IF(OR(E818&lt;1,MOD(E818,1)&lt;&gt;0),"Semak kapasiti",IF(AND(F818&lt;&gt;"Belum menjawab",F818&lt;&gt;"Hadir",F818&lt;&gt;"Tidak hadir"),"Isi jawapan",IF(F818="Hadir",IF(NOT(ISNUMBER(G818)),"Semak jumlah hadir",IF(OR(G818&lt;1,G818&gt;E818,MOD(G818,1)&lt;&gt;0),"Semak jumlah hadir","OK")),IF(AND(G818&lt;&gt;"",G818&lt;&gt;0),"Jumlah perlu kosong / 0","OK")))))))</f>
        <v/>
      </c>
    </row>
    <row r="819" spans="11:12" ht="30" customHeight="1">
      <c r="K819" s="9">
        <f>IF(L819="","",IF(AND(L819="OK",F819="Hadir"),G819,0))</f>
        <v/>
      </c>
      <c r="L819" s="9">
        <f>IF(AND(A819="",B819="",C819="",D819="",E819="",F819="",G819="",H819="",I819="",J819=""),"",IF(OR(A819="",C819="",COUNTIF(MajlisTetamu,B819)&lt;&gt;1),"Isi ID / majlis / nama",IF(COUNTIFS(TetamuTable[ID kumpulan],A819,TetamuTable[Majlis],B819)&gt;1,"ID berganda untuk majlis",IF(NOT(ISNUMBER(E819)),"Semak kapasiti",IF(OR(E819&lt;1,MOD(E819,1)&lt;&gt;0),"Semak kapasiti",IF(AND(F819&lt;&gt;"Belum menjawab",F819&lt;&gt;"Hadir",F819&lt;&gt;"Tidak hadir"),"Isi jawapan",IF(F819="Hadir",IF(NOT(ISNUMBER(G819)),"Semak jumlah hadir",IF(OR(G819&lt;1,G819&gt;E819,MOD(G819,1)&lt;&gt;0),"Semak jumlah hadir","OK")),IF(AND(G819&lt;&gt;"",G819&lt;&gt;0),"Jumlah perlu kosong / 0","OK")))))))</f>
        <v/>
      </c>
    </row>
    <row r="820" spans="11:12" ht="30" customHeight="1">
      <c r="K820" s="9">
        <f>IF(L820="","",IF(AND(L820="OK",F820="Hadir"),G820,0))</f>
        <v/>
      </c>
      <c r="L820" s="9">
        <f>IF(AND(A820="",B820="",C820="",D820="",E820="",F820="",G820="",H820="",I820="",J820=""),"",IF(OR(A820="",C820="",COUNTIF(MajlisTetamu,B820)&lt;&gt;1),"Isi ID / majlis / nama",IF(COUNTIFS(TetamuTable[ID kumpulan],A820,TetamuTable[Majlis],B820)&gt;1,"ID berganda untuk majlis",IF(NOT(ISNUMBER(E820)),"Semak kapasiti",IF(OR(E820&lt;1,MOD(E820,1)&lt;&gt;0),"Semak kapasiti",IF(AND(F820&lt;&gt;"Belum menjawab",F820&lt;&gt;"Hadir",F820&lt;&gt;"Tidak hadir"),"Isi jawapan",IF(F820="Hadir",IF(NOT(ISNUMBER(G820)),"Semak jumlah hadir",IF(OR(G820&lt;1,G820&gt;E820,MOD(G820,1)&lt;&gt;0),"Semak jumlah hadir","OK")),IF(AND(G820&lt;&gt;"",G820&lt;&gt;0),"Jumlah perlu kosong / 0","OK")))))))</f>
        <v/>
      </c>
    </row>
    <row r="821" spans="11:12" ht="30" customHeight="1">
      <c r="K821" s="9">
        <f>IF(L821="","",IF(AND(L821="OK",F821="Hadir"),G821,0))</f>
        <v/>
      </c>
      <c r="L821" s="9">
        <f>IF(AND(A821="",B821="",C821="",D821="",E821="",F821="",G821="",H821="",I821="",J821=""),"",IF(OR(A821="",C821="",COUNTIF(MajlisTetamu,B821)&lt;&gt;1),"Isi ID / majlis / nama",IF(COUNTIFS(TetamuTable[ID kumpulan],A821,TetamuTable[Majlis],B821)&gt;1,"ID berganda untuk majlis",IF(NOT(ISNUMBER(E821)),"Semak kapasiti",IF(OR(E821&lt;1,MOD(E821,1)&lt;&gt;0),"Semak kapasiti",IF(AND(F821&lt;&gt;"Belum menjawab",F821&lt;&gt;"Hadir",F821&lt;&gt;"Tidak hadir"),"Isi jawapan",IF(F821="Hadir",IF(NOT(ISNUMBER(G821)),"Semak jumlah hadir",IF(OR(G821&lt;1,G821&gt;E821,MOD(G821,1)&lt;&gt;0),"Semak jumlah hadir","OK")),IF(AND(G821&lt;&gt;"",G821&lt;&gt;0),"Jumlah perlu kosong / 0","OK")))))))</f>
        <v/>
      </c>
    </row>
    <row r="822" spans="11:12" ht="30" customHeight="1">
      <c r="K822" s="9">
        <f>IF(L822="","",IF(AND(L822="OK",F822="Hadir"),G822,0))</f>
        <v/>
      </c>
      <c r="L822" s="9">
        <f>IF(AND(A822="",B822="",C822="",D822="",E822="",F822="",G822="",H822="",I822="",J822=""),"",IF(OR(A822="",C822="",COUNTIF(MajlisTetamu,B822)&lt;&gt;1),"Isi ID / majlis / nama",IF(COUNTIFS(TetamuTable[ID kumpulan],A822,TetamuTable[Majlis],B822)&gt;1,"ID berganda untuk majlis",IF(NOT(ISNUMBER(E822)),"Semak kapasiti",IF(OR(E822&lt;1,MOD(E822,1)&lt;&gt;0),"Semak kapasiti",IF(AND(F822&lt;&gt;"Belum menjawab",F822&lt;&gt;"Hadir",F822&lt;&gt;"Tidak hadir"),"Isi jawapan",IF(F822="Hadir",IF(NOT(ISNUMBER(G822)),"Semak jumlah hadir",IF(OR(G822&lt;1,G822&gt;E822,MOD(G822,1)&lt;&gt;0),"Semak jumlah hadir","OK")),IF(AND(G822&lt;&gt;"",G822&lt;&gt;0),"Jumlah perlu kosong / 0","OK")))))))</f>
        <v/>
      </c>
    </row>
    <row r="823" spans="11:12" ht="30" customHeight="1">
      <c r="K823" s="9">
        <f>IF(L823="","",IF(AND(L823="OK",F823="Hadir"),G823,0))</f>
        <v/>
      </c>
      <c r="L823" s="9">
        <f>IF(AND(A823="",B823="",C823="",D823="",E823="",F823="",G823="",H823="",I823="",J823=""),"",IF(OR(A823="",C823="",COUNTIF(MajlisTetamu,B823)&lt;&gt;1),"Isi ID / majlis / nama",IF(COUNTIFS(TetamuTable[ID kumpulan],A823,TetamuTable[Majlis],B823)&gt;1,"ID berganda untuk majlis",IF(NOT(ISNUMBER(E823)),"Semak kapasiti",IF(OR(E823&lt;1,MOD(E823,1)&lt;&gt;0),"Semak kapasiti",IF(AND(F823&lt;&gt;"Belum menjawab",F823&lt;&gt;"Hadir",F823&lt;&gt;"Tidak hadir"),"Isi jawapan",IF(F823="Hadir",IF(NOT(ISNUMBER(G823)),"Semak jumlah hadir",IF(OR(G823&lt;1,G823&gt;E823,MOD(G823,1)&lt;&gt;0),"Semak jumlah hadir","OK")),IF(AND(G823&lt;&gt;"",G823&lt;&gt;0),"Jumlah perlu kosong / 0","OK")))))))</f>
        <v/>
      </c>
    </row>
    <row r="824" spans="11:12" ht="30" customHeight="1">
      <c r="K824" s="9">
        <f>IF(L824="","",IF(AND(L824="OK",F824="Hadir"),G824,0))</f>
        <v/>
      </c>
      <c r="L824" s="9">
        <f>IF(AND(A824="",B824="",C824="",D824="",E824="",F824="",G824="",H824="",I824="",J824=""),"",IF(OR(A824="",C824="",COUNTIF(MajlisTetamu,B824)&lt;&gt;1),"Isi ID / majlis / nama",IF(COUNTIFS(TetamuTable[ID kumpulan],A824,TetamuTable[Majlis],B824)&gt;1,"ID berganda untuk majlis",IF(NOT(ISNUMBER(E824)),"Semak kapasiti",IF(OR(E824&lt;1,MOD(E824,1)&lt;&gt;0),"Semak kapasiti",IF(AND(F824&lt;&gt;"Belum menjawab",F824&lt;&gt;"Hadir",F824&lt;&gt;"Tidak hadir"),"Isi jawapan",IF(F824="Hadir",IF(NOT(ISNUMBER(G824)),"Semak jumlah hadir",IF(OR(G824&lt;1,G824&gt;E824,MOD(G824,1)&lt;&gt;0),"Semak jumlah hadir","OK")),IF(AND(G824&lt;&gt;"",G824&lt;&gt;0),"Jumlah perlu kosong / 0","OK")))))))</f>
        <v/>
      </c>
    </row>
    <row r="825" spans="11:12" ht="30" customHeight="1">
      <c r="K825" s="9">
        <f>IF(L825="","",IF(AND(L825="OK",F825="Hadir"),G825,0))</f>
        <v/>
      </c>
      <c r="L825" s="9">
        <f>IF(AND(A825="",B825="",C825="",D825="",E825="",F825="",G825="",H825="",I825="",J825=""),"",IF(OR(A825="",C825="",COUNTIF(MajlisTetamu,B825)&lt;&gt;1),"Isi ID / majlis / nama",IF(COUNTIFS(TetamuTable[ID kumpulan],A825,TetamuTable[Majlis],B825)&gt;1,"ID berganda untuk majlis",IF(NOT(ISNUMBER(E825)),"Semak kapasiti",IF(OR(E825&lt;1,MOD(E825,1)&lt;&gt;0),"Semak kapasiti",IF(AND(F825&lt;&gt;"Belum menjawab",F825&lt;&gt;"Hadir",F825&lt;&gt;"Tidak hadir"),"Isi jawapan",IF(F825="Hadir",IF(NOT(ISNUMBER(G825)),"Semak jumlah hadir",IF(OR(G825&lt;1,G825&gt;E825,MOD(G825,1)&lt;&gt;0),"Semak jumlah hadir","OK")),IF(AND(G825&lt;&gt;"",G825&lt;&gt;0),"Jumlah perlu kosong / 0","OK")))))))</f>
        <v/>
      </c>
    </row>
    <row r="826" spans="11:12" ht="30" customHeight="1">
      <c r="K826" s="9">
        <f>IF(L826="","",IF(AND(L826="OK",F826="Hadir"),G826,0))</f>
        <v/>
      </c>
      <c r="L826" s="9">
        <f>IF(AND(A826="",B826="",C826="",D826="",E826="",F826="",G826="",H826="",I826="",J826=""),"",IF(OR(A826="",C826="",COUNTIF(MajlisTetamu,B826)&lt;&gt;1),"Isi ID / majlis / nama",IF(COUNTIFS(TetamuTable[ID kumpulan],A826,TetamuTable[Majlis],B826)&gt;1,"ID berganda untuk majlis",IF(NOT(ISNUMBER(E826)),"Semak kapasiti",IF(OR(E826&lt;1,MOD(E826,1)&lt;&gt;0),"Semak kapasiti",IF(AND(F826&lt;&gt;"Belum menjawab",F826&lt;&gt;"Hadir",F826&lt;&gt;"Tidak hadir"),"Isi jawapan",IF(F826="Hadir",IF(NOT(ISNUMBER(G826)),"Semak jumlah hadir",IF(OR(G826&lt;1,G826&gt;E826,MOD(G826,1)&lt;&gt;0),"Semak jumlah hadir","OK")),IF(AND(G826&lt;&gt;"",G826&lt;&gt;0),"Jumlah perlu kosong / 0","OK")))))))</f>
        <v/>
      </c>
    </row>
    <row r="827" spans="11:12" ht="30" customHeight="1">
      <c r="K827" s="9">
        <f>IF(L827="","",IF(AND(L827="OK",F827="Hadir"),G827,0))</f>
        <v/>
      </c>
      <c r="L827" s="9">
        <f>IF(AND(A827="",B827="",C827="",D827="",E827="",F827="",G827="",H827="",I827="",J827=""),"",IF(OR(A827="",C827="",COUNTIF(MajlisTetamu,B827)&lt;&gt;1),"Isi ID / majlis / nama",IF(COUNTIFS(TetamuTable[ID kumpulan],A827,TetamuTable[Majlis],B827)&gt;1,"ID berganda untuk majlis",IF(NOT(ISNUMBER(E827)),"Semak kapasiti",IF(OR(E827&lt;1,MOD(E827,1)&lt;&gt;0),"Semak kapasiti",IF(AND(F827&lt;&gt;"Belum menjawab",F827&lt;&gt;"Hadir",F827&lt;&gt;"Tidak hadir"),"Isi jawapan",IF(F827="Hadir",IF(NOT(ISNUMBER(G827)),"Semak jumlah hadir",IF(OR(G827&lt;1,G827&gt;E827,MOD(G827,1)&lt;&gt;0),"Semak jumlah hadir","OK")),IF(AND(G827&lt;&gt;"",G827&lt;&gt;0),"Jumlah perlu kosong / 0","OK")))))))</f>
        <v/>
      </c>
    </row>
    <row r="828" spans="11:12" ht="30" customHeight="1">
      <c r="K828" s="9">
        <f>IF(L828="","",IF(AND(L828="OK",F828="Hadir"),G828,0))</f>
        <v/>
      </c>
      <c r="L828" s="9">
        <f>IF(AND(A828="",B828="",C828="",D828="",E828="",F828="",G828="",H828="",I828="",J828=""),"",IF(OR(A828="",C828="",COUNTIF(MajlisTetamu,B828)&lt;&gt;1),"Isi ID / majlis / nama",IF(COUNTIFS(TetamuTable[ID kumpulan],A828,TetamuTable[Majlis],B828)&gt;1,"ID berganda untuk majlis",IF(NOT(ISNUMBER(E828)),"Semak kapasiti",IF(OR(E828&lt;1,MOD(E828,1)&lt;&gt;0),"Semak kapasiti",IF(AND(F828&lt;&gt;"Belum menjawab",F828&lt;&gt;"Hadir",F828&lt;&gt;"Tidak hadir"),"Isi jawapan",IF(F828="Hadir",IF(NOT(ISNUMBER(G828)),"Semak jumlah hadir",IF(OR(G828&lt;1,G828&gt;E828,MOD(G828,1)&lt;&gt;0),"Semak jumlah hadir","OK")),IF(AND(G828&lt;&gt;"",G828&lt;&gt;0),"Jumlah perlu kosong / 0","OK")))))))</f>
        <v/>
      </c>
    </row>
    <row r="829" spans="11:12" ht="30" customHeight="1">
      <c r="K829" s="9">
        <f>IF(L829="","",IF(AND(L829="OK",F829="Hadir"),G829,0))</f>
        <v/>
      </c>
      <c r="L829" s="9">
        <f>IF(AND(A829="",B829="",C829="",D829="",E829="",F829="",G829="",H829="",I829="",J829=""),"",IF(OR(A829="",C829="",COUNTIF(MajlisTetamu,B829)&lt;&gt;1),"Isi ID / majlis / nama",IF(COUNTIFS(TetamuTable[ID kumpulan],A829,TetamuTable[Majlis],B829)&gt;1,"ID berganda untuk majlis",IF(NOT(ISNUMBER(E829)),"Semak kapasiti",IF(OR(E829&lt;1,MOD(E829,1)&lt;&gt;0),"Semak kapasiti",IF(AND(F829&lt;&gt;"Belum menjawab",F829&lt;&gt;"Hadir",F829&lt;&gt;"Tidak hadir"),"Isi jawapan",IF(F829="Hadir",IF(NOT(ISNUMBER(G829)),"Semak jumlah hadir",IF(OR(G829&lt;1,G829&gt;E829,MOD(G829,1)&lt;&gt;0),"Semak jumlah hadir","OK")),IF(AND(G829&lt;&gt;"",G829&lt;&gt;0),"Jumlah perlu kosong / 0","OK")))))))</f>
        <v/>
      </c>
    </row>
    <row r="830" spans="11:12" ht="30" customHeight="1">
      <c r="K830" s="9">
        <f>IF(L830="","",IF(AND(L830="OK",F830="Hadir"),G830,0))</f>
        <v/>
      </c>
      <c r="L830" s="9">
        <f>IF(AND(A830="",B830="",C830="",D830="",E830="",F830="",G830="",H830="",I830="",J830=""),"",IF(OR(A830="",C830="",COUNTIF(MajlisTetamu,B830)&lt;&gt;1),"Isi ID / majlis / nama",IF(COUNTIFS(TetamuTable[ID kumpulan],A830,TetamuTable[Majlis],B830)&gt;1,"ID berganda untuk majlis",IF(NOT(ISNUMBER(E830)),"Semak kapasiti",IF(OR(E830&lt;1,MOD(E830,1)&lt;&gt;0),"Semak kapasiti",IF(AND(F830&lt;&gt;"Belum menjawab",F830&lt;&gt;"Hadir",F830&lt;&gt;"Tidak hadir"),"Isi jawapan",IF(F830="Hadir",IF(NOT(ISNUMBER(G830)),"Semak jumlah hadir",IF(OR(G830&lt;1,G830&gt;E830,MOD(G830,1)&lt;&gt;0),"Semak jumlah hadir","OK")),IF(AND(G830&lt;&gt;"",G830&lt;&gt;0),"Jumlah perlu kosong / 0","OK")))))))</f>
        <v/>
      </c>
    </row>
    <row r="831" spans="11:12" ht="30" customHeight="1">
      <c r="K831" s="9">
        <f>IF(L831="","",IF(AND(L831="OK",F831="Hadir"),G831,0))</f>
        <v/>
      </c>
      <c r="L831" s="9">
        <f>IF(AND(A831="",B831="",C831="",D831="",E831="",F831="",G831="",H831="",I831="",J831=""),"",IF(OR(A831="",C831="",COUNTIF(MajlisTetamu,B831)&lt;&gt;1),"Isi ID / majlis / nama",IF(COUNTIFS(TetamuTable[ID kumpulan],A831,TetamuTable[Majlis],B831)&gt;1,"ID berganda untuk majlis",IF(NOT(ISNUMBER(E831)),"Semak kapasiti",IF(OR(E831&lt;1,MOD(E831,1)&lt;&gt;0),"Semak kapasiti",IF(AND(F831&lt;&gt;"Belum menjawab",F831&lt;&gt;"Hadir",F831&lt;&gt;"Tidak hadir"),"Isi jawapan",IF(F831="Hadir",IF(NOT(ISNUMBER(G831)),"Semak jumlah hadir",IF(OR(G831&lt;1,G831&gt;E831,MOD(G831,1)&lt;&gt;0),"Semak jumlah hadir","OK")),IF(AND(G831&lt;&gt;"",G831&lt;&gt;0),"Jumlah perlu kosong / 0","OK")))))))</f>
        <v/>
      </c>
    </row>
    <row r="832" spans="11:12" ht="30" customHeight="1">
      <c r="K832" s="9">
        <f>IF(L832="","",IF(AND(L832="OK",F832="Hadir"),G832,0))</f>
        <v/>
      </c>
      <c r="L832" s="9">
        <f>IF(AND(A832="",B832="",C832="",D832="",E832="",F832="",G832="",H832="",I832="",J832=""),"",IF(OR(A832="",C832="",COUNTIF(MajlisTetamu,B832)&lt;&gt;1),"Isi ID / majlis / nama",IF(COUNTIFS(TetamuTable[ID kumpulan],A832,TetamuTable[Majlis],B832)&gt;1,"ID berganda untuk majlis",IF(NOT(ISNUMBER(E832)),"Semak kapasiti",IF(OR(E832&lt;1,MOD(E832,1)&lt;&gt;0),"Semak kapasiti",IF(AND(F832&lt;&gt;"Belum menjawab",F832&lt;&gt;"Hadir",F832&lt;&gt;"Tidak hadir"),"Isi jawapan",IF(F832="Hadir",IF(NOT(ISNUMBER(G832)),"Semak jumlah hadir",IF(OR(G832&lt;1,G832&gt;E832,MOD(G832,1)&lt;&gt;0),"Semak jumlah hadir","OK")),IF(AND(G832&lt;&gt;"",G832&lt;&gt;0),"Jumlah perlu kosong / 0","OK")))))))</f>
        <v/>
      </c>
    </row>
    <row r="833" spans="11:12" ht="30" customHeight="1">
      <c r="K833" s="9">
        <f>IF(L833="","",IF(AND(L833="OK",F833="Hadir"),G833,0))</f>
        <v/>
      </c>
      <c r="L833" s="9">
        <f>IF(AND(A833="",B833="",C833="",D833="",E833="",F833="",G833="",H833="",I833="",J833=""),"",IF(OR(A833="",C833="",COUNTIF(MajlisTetamu,B833)&lt;&gt;1),"Isi ID / majlis / nama",IF(COUNTIFS(TetamuTable[ID kumpulan],A833,TetamuTable[Majlis],B833)&gt;1,"ID berganda untuk majlis",IF(NOT(ISNUMBER(E833)),"Semak kapasiti",IF(OR(E833&lt;1,MOD(E833,1)&lt;&gt;0),"Semak kapasiti",IF(AND(F833&lt;&gt;"Belum menjawab",F833&lt;&gt;"Hadir",F833&lt;&gt;"Tidak hadir"),"Isi jawapan",IF(F833="Hadir",IF(NOT(ISNUMBER(G833)),"Semak jumlah hadir",IF(OR(G833&lt;1,G833&gt;E833,MOD(G833,1)&lt;&gt;0),"Semak jumlah hadir","OK")),IF(AND(G833&lt;&gt;"",G833&lt;&gt;0),"Jumlah perlu kosong / 0","OK")))))))</f>
        <v/>
      </c>
    </row>
    <row r="834" spans="11:12" ht="30" customHeight="1">
      <c r="K834" s="9">
        <f>IF(L834="","",IF(AND(L834="OK",F834="Hadir"),G834,0))</f>
        <v/>
      </c>
      <c r="L834" s="9">
        <f>IF(AND(A834="",B834="",C834="",D834="",E834="",F834="",G834="",H834="",I834="",J834=""),"",IF(OR(A834="",C834="",COUNTIF(MajlisTetamu,B834)&lt;&gt;1),"Isi ID / majlis / nama",IF(COUNTIFS(TetamuTable[ID kumpulan],A834,TetamuTable[Majlis],B834)&gt;1,"ID berganda untuk majlis",IF(NOT(ISNUMBER(E834)),"Semak kapasiti",IF(OR(E834&lt;1,MOD(E834,1)&lt;&gt;0),"Semak kapasiti",IF(AND(F834&lt;&gt;"Belum menjawab",F834&lt;&gt;"Hadir",F834&lt;&gt;"Tidak hadir"),"Isi jawapan",IF(F834="Hadir",IF(NOT(ISNUMBER(G834)),"Semak jumlah hadir",IF(OR(G834&lt;1,G834&gt;E834,MOD(G834,1)&lt;&gt;0),"Semak jumlah hadir","OK")),IF(AND(G834&lt;&gt;"",G834&lt;&gt;0),"Jumlah perlu kosong / 0","OK")))))))</f>
        <v/>
      </c>
    </row>
    <row r="835" spans="11:12" ht="30" customHeight="1">
      <c r="K835" s="9">
        <f>IF(L835="","",IF(AND(L835="OK",F835="Hadir"),G835,0))</f>
        <v/>
      </c>
      <c r="L835" s="9">
        <f>IF(AND(A835="",B835="",C835="",D835="",E835="",F835="",G835="",H835="",I835="",J835=""),"",IF(OR(A835="",C835="",COUNTIF(MajlisTetamu,B835)&lt;&gt;1),"Isi ID / majlis / nama",IF(COUNTIFS(TetamuTable[ID kumpulan],A835,TetamuTable[Majlis],B835)&gt;1,"ID berganda untuk majlis",IF(NOT(ISNUMBER(E835)),"Semak kapasiti",IF(OR(E835&lt;1,MOD(E835,1)&lt;&gt;0),"Semak kapasiti",IF(AND(F835&lt;&gt;"Belum menjawab",F835&lt;&gt;"Hadir",F835&lt;&gt;"Tidak hadir"),"Isi jawapan",IF(F835="Hadir",IF(NOT(ISNUMBER(G835)),"Semak jumlah hadir",IF(OR(G835&lt;1,G835&gt;E835,MOD(G835,1)&lt;&gt;0),"Semak jumlah hadir","OK")),IF(AND(G835&lt;&gt;"",G835&lt;&gt;0),"Jumlah perlu kosong / 0","OK")))))))</f>
        <v/>
      </c>
    </row>
    <row r="836" spans="11:12" ht="30" customHeight="1">
      <c r="K836" s="9">
        <f>IF(L836="","",IF(AND(L836="OK",F836="Hadir"),G836,0))</f>
        <v/>
      </c>
      <c r="L836" s="9">
        <f>IF(AND(A836="",B836="",C836="",D836="",E836="",F836="",G836="",H836="",I836="",J836=""),"",IF(OR(A836="",C836="",COUNTIF(MajlisTetamu,B836)&lt;&gt;1),"Isi ID / majlis / nama",IF(COUNTIFS(TetamuTable[ID kumpulan],A836,TetamuTable[Majlis],B836)&gt;1,"ID berganda untuk majlis",IF(NOT(ISNUMBER(E836)),"Semak kapasiti",IF(OR(E836&lt;1,MOD(E836,1)&lt;&gt;0),"Semak kapasiti",IF(AND(F836&lt;&gt;"Belum menjawab",F836&lt;&gt;"Hadir",F836&lt;&gt;"Tidak hadir"),"Isi jawapan",IF(F836="Hadir",IF(NOT(ISNUMBER(G836)),"Semak jumlah hadir",IF(OR(G836&lt;1,G836&gt;E836,MOD(G836,1)&lt;&gt;0),"Semak jumlah hadir","OK")),IF(AND(G836&lt;&gt;"",G836&lt;&gt;0),"Jumlah perlu kosong / 0","OK")))))))</f>
        <v/>
      </c>
    </row>
    <row r="837" spans="11:12" ht="30" customHeight="1">
      <c r="K837" s="9">
        <f>IF(L837="","",IF(AND(L837="OK",F837="Hadir"),G837,0))</f>
        <v/>
      </c>
      <c r="L837" s="9">
        <f>IF(AND(A837="",B837="",C837="",D837="",E837="",F837="",G837="",H837="",I837="",J837=""),"",IF(OR(A837="",C837="",COUNTIF(MajlisTetamu,B837)&lt;&gt;1),"Isi ID / majlis / nama",IF(COUNTIFS(TetamuTable[ID kumpulan],A837,TetamuTable[Majlis],B837)&gt;1,"ID berganda untuk majlis",IF(NOT(ISNUMBER(E837)),"Semak kapasiti",IF(OR(E837&lt;1,MOD(E837,1)&lt;&gt;0),"Semak kapasiti",IF(AND(F837&lt;&gt;"Belum menjawab",F837&lt;&gt;"Hadir",F837&lt;&gt;"Tidak hadir"),"Isi jawapan",IF(F837="Hadir",IF(NOT(ISNUMBER(G837)),"Semak jumlah hadir",IF(OR(G837&lt;1,G837&gt;E837,MOD(G837,1)&lt;&gt;0),"Semak jumlah hadir","OK")),IF(AND(G837&lt;&gt;"",G837&lt;&gt;0),"Jumlah perlu kosong / 0","OK")))))))</f>
        <v/>
      </c>
    </row>
    <row r="838" spans="11:12" ht="30" customHeight="1">
      <c r="K838" s="9">
        <f>IF(L838="","",IF(AND(L838="OK",F838="Hadir"),G838,0))</f>
        <v/>
      </c>
      <c r="L838" s="9">
        <f>IF(AND(A838="",B838="",C838="",D838="",E838="",F838="",G838="",H838="",I838="",J838=""),"",IF(OR(A838="",C838="",COUNTIF(MajlisTetamu,B838)&lt;&gt;1),"Isi ID / majlis / nama",IF(COUNTIFS(TetamuTable[ID kumpulan],A838,TetamuTable[Majlis],B838)&gt;1,"ID berganda untuk majlis",IF(NOT(ISNUMBER(E838)),"Semak kapasiti",IF(OR(E838&lt;1,MOD(E838,1)&lt;&gt;0),"Semak kapasiti",IF(AND(F838&lt;&gt;"Belum menjawab",F838&lt;&gt;"Hadir",F838&lt;&gt;"Tidak hadir"),"Isi jawapan",IF(F838="Hadir",IF(NOT(ISNUMBER(G838)),"Semak jumlah hadir",IF(OR(G838&lt;1,G838&gt;E838,MOD(G838,1)&lt;&gt;0),"Semak jumlah hadir","OK")),IF(AND(G838&lt;&gt;"",G838&lt;&gt;0),"Jumlah perlu kosong / 0","OK")))))))</f>
        <v/>
      </c>
    </row>
    <row r="839" spans="11:12" ht="30" customHeight="1">
      <c r="K839" s="9">
        <f>IF(L839="","",IF(AND(L839="OK",F839="Hadir"),G839,0))</f>
        <v/>
      </c>
      <c r="L839" s="9">
        <f>IF(AND(A839="",B839="",C839="",D839="",E839="",F839="",G839="",H839="",I839="",J839=""),"",IF(OR(A839="",C839="",COUNTIF(MajlisTetamu,B839)&lt;&gt;1),"Isi ID / majlis / nama",IF(COUNTIFS(TetamuTable[ID kumpulan],A839,TetamuTable[Majlis],B839)&gt;1,"ID berganda untuk majlis",IF(NOT(ISNUMBER(E839)),"Semak kapasiti",IF(OR(E839&lt;1,MOD(E839,1)&lt;&gt;0),"Semak kapasiti",IF(AND(F839&lt;&gt;"Belum menjawab",F839&lt;&gt;"Hadir",F839&lt;&gt;"Tidak hadir"),"Isi jawapan",IF(F839="Hadir",IF(NOT(ISNUMBER(G839)),"Semak jumlah hadir",IF(OR(G839&lt;1,G839&gt;E839,MOD(G839,1)&lt;&gt;0),"Semak jumlah hadir","OK")),IF(AND(G839&lt;&gt;"",G839&lt;&gt;0),"Jumlah perlu kosong / 0","OK")))))))</f>
        <v/>
      </c>
    </row>
    <row r="840" spans="11:12" ht="30" customHeight="1">
      <c r="K840" s="9">
        <f>IF(L840="","",IF(AND(L840="OK",F840="Hadir"),G840,0))</f>
        <v/>
      </c>
      <c r="L840" s="9">
        <f>IF(AND(A840="",B840="",C840="",D840="",E840="",F840="",G840="",H840="",I840="",J840=""),"",IF(OR(A840="",C840="",COUNTIF(MajlisTetamu,B840)&lt;&gt;1),"Isi ID / majlis / nama",IF(COUNTIFS(TetamuTable[ID kumpulan],A840,TetamuTable[Majlis],B840)&gt;1,"ID berganda untuk majlis",IF(NOT(ISNUMBER(E840)),"Semak kapasiti",IF(OR(E840&lt;1,MOD(E840,1)&lt;&gt;0),"Semak kapasiti",IF(AND(F840&lt;&gt;"Belum menjawab",F840&lt;&gt;"Hadir",F840&lt;&gt;"Tidak hadir"),"Isi jawapan",IF(F840="Hadir",IF(NOT(ISNUMBER(G840)),"Semak jumlah hadir",IF(OR(G840&lt;1,G840&gt;E840,MOD(G840,1)&lt;&gt;0),"Semak jumlah hadir","OK")),IF(AND(G840&lt;&gt;"",G840&lt;&gt;0),"Jumlah perlu kosong / 0","OK")))))))</f>
        <v/>
      </c>
    </row>
    <row r="841" spans="11:12" ht="30" customHeight="1">
      <c r="K841" s="9">
        <f>IF(L841="","",IF(AND(L841="OK",F841="Hadir"),G841,0))</f>
        <v/>
      </c>
      <c r="L841" s="9">
        <f>IF(AND(A841="",B841="",C841="",D841="",E841="",F841="",G841="",H841="",I841="",J841=""),"",IF(OR(A841="",C841="",COUNTIF(MajlisTetamu,B841)&lt;&gt;1),"Isi ID / majlis / nama",IF(COUNTIFS(TetamuTable[ID kumpulan],A841,TetamuTable[Majlis],B841)&gt;1,"ID berganda untuk majlis",IF(NOT(ISNUMBER(E841)),"Semak kapasiti",IF(OR(E841&lt;1,MOD(E841,1)&lt;&gt;0),"Semak kapasiti",IF(AND(F841&lt;&gt;"Belum menjawab",F841&lt;&gt;"Hadir",F841&lt;&gt;"Tidak hadir"),"Isi jawapan",IF(F841="Hadir",IF(NOT(ISNUMBER(G841)),"Semak jumlah hadir",IF(OR(G841&lt;1,G841&gt;E841,MOD(G841,1)&lt;&gt;0),"Semak jumlah hadir","OK")),IF(AND(G841&lt;&gt;"",G841&lt;&gt;0),"Jumlah perlu kosong / 0","OK")))))))</f>
        <v/>
      </c>
    </row>
    <row r="842" spans="11:12" ht="30" customHeight="1">
      <c r="K842" s="9">
        <f>IF(L842="","",IF(AND(L842="OK",F842="Hadir"),G842,0))</f>
        <v/>
      </c>
      <c r="L842" s="9">
        <f>IF(AND(A842="",B842="",C842="",D842="",E842="",F842="",G842="",H842="",I842="",J842=""),"",IF(OR(A842="",C842="",COUNTIF(MajlisTetamu,B842)&lt;&gt;1),"Isi ID / majlis / nama",IF(COUNTIFS(TetamuTable[ID kumpulan],A842,TetamuTable[Majlis],B842)&gt;1,"ID berganda untuk majlis",IF(NOT(ISNUMBER(E842)),"Semak kapasiti",IF(OR(E842&lt;1,MOD(E842,1)&lt;&gt;0),"Semak kapasiti",IF(AND(F842&lt;&gt;"Belum menjawab",F842&lt;&gt;"Hadir",F842&lt;&gt;"Tidak hadir"),"Isi jawapan",IF(F842="Hadir",IF(NOT(ISNUMBER(G842)),"Semak jumlah hadir",IF(OR(G842&lt;1,G842&gt;E842,MOD(G842,1)&lt;&gt;0),"Semak jumlah hadir","OK")),IF(AND(G842&lt;&gt;"",G842&lt;&gt;0),"Jumlah perlu kosong / 0","OK")))))))</f>
        <v/>
      </c>
    </row>
    <row r="843" spans="11:12" ht="30" customHeight="1">
      <c r="K843" s="9">
        <f>IF(L843="","",IF(AND(L843="OK",F843="Hadir"),G843,0))</f>
        <v/>
      </c>
      <c r="L843" s="9">
        <f>IF(AND(A843="",B843="",C843="",D843="",E843="",F843="",G843="",H843="",I843="",J843=""),"",IF(OR(A843="",C843="",COUNTIF(MajlisTetamu,B843)&lt;&gt;1),"Isi ID / majlis / nama",IF(COUNTIFS(TetamuTable[ID kumpulan],A843,TetamuTable[Majlis],B843)&gt;1,"ID berganda untuk majlis",IF(NOT(ISNUMBER(E843)),"Semak kapasiti",IF(OR(E843&lt;1,MOD(E843,1)&lt;&gt;0),"Semak kapasiti",IF(AND(F843&lt;&gt;"Belum menjawab",F843&lt;&gt;"Hadir",F843&lt;&gt;"Tidak hadir"),"Isi jawapan",IF(F843="Hadir",IF(NOT(ISNUMBER(G843)),"Semak jumlah hadir",IF(OR(G843&lt;1,G843&gt;E843,MOD(G843,1)&lt;&gt;0),"Semak jumlah hadir","OK")),IF(AND(G843&lt;&gt;"",G843&lt;&gt;0),"Jumlah perlu kosong / 0","OK")))))))</f>
        <v/>
      </c>
    </row>
    <row r="844" spans="11:12" ht="30" customHeight="1">
      <c r="K844" s="9">
        <f>IF(L844="","",IF(AND(L844="OK",F844="Hadir"),G844,0))</f>
        <v/>
      </c>
      <c r="L844" s="9">
        <f>IF(AND(A844="",B844="",C844="",D844="",E844="",F844="",G844="",H844="",I844="",J844=""),"",IF(OR(A844="",C844="",COUNTIF(MajlisTetamu,B844)&lt;&gt;1),"Isi ID / majlis / nama",IF(COUNTIFS(TetamuTable[ID kumpulan],A844,TetamuTable[Majlis],B844)&gt;1,"ID berganda untuk majlis",IF(NOT(ISNUMBER(E844)),"Semak kapasiti",IF(OR(E844&lt;1,MOD(E844,1)&lt;&gt;0),"Semak kapasiti",IF(AND(F844&lt;&gt;"Belum menjawab",F844&lt;&gt;"Hadir",F844&lt;&gt;"Tidak hadir"),"Isi jawapan",IF(F844="Hadir",IF(NOT(ISNUMBER(G844)),"Semak jumlah hadir",IF(OR(G844&lt;1,G844&gt;E844,MOD(G844,1)&lt;&gt;0),"Semak jumlah hadir","OK")),IF(AND(G844&lt;&gt;"",G844&lt;&gt;0),"Jumlah perlu kosong / 0","OK")))))))</f>
        <v/>
      </c>
    </row>
    <row r="845" spans="11:12" ht="30" customHeight="1">
      <c r="K845" s="9">
        <f>IF(L845="","",IF(AND(L845="OK",F845="Hadir"),G845,0))</f>
        <v/>
      </c>
      <c r="L845" s="9">
        <f>IF(AND(A845="",B845="",C845="",D845="",E845="",F845="",G845="",H845="",I845="",J845=""),"",IF(OR(A845="",C845="",COUNTIF(MajlisTetamu,B845)&lt;&gt;1),"Isi ID / majlis / nama",IF(COUNTIFS(TetamuTable[ID kumpulan],A845,TetamuTable[Majlis],B845)&gt;1,"ID berganda untuk majlis",IF(NOT(ISNUMBER(E845)),"Semak kapasiti",IF(OR(E845&lt;1,MOD(E845,1)&lt;&gt;0),"Semak kapasiti",IF(AND(F845&lt;&gt;"Belum menjawab",F845&lt;&gt;"Hadir",F845&lt;&gt;"Tidak hadir"),"Isi jawapan",IF(F845="Hadir",IF(NOT(ISNUMBER(G845)),"Semak jumlah hadir",IF(OR(G845&lt;1,G845&gt;E845,MOD(G845,1)&lt;&gt;0),"Semak jumlah hadir","OK")),IF(AND(G845&lt;&gt;"",G845&lt;&gt;0),"Jumlah perlu kosong / 0","OK")))))))</f>
        <v/>
      </c>
    </row>
    <row r="846" spans="11:12" ht="30" customHeight="1">
      <c r="K846" s="9">
        <f>IF(L846="","",IF(AND(L846="OK",F846="Hadir"),G846,0))</f>
        <v/>
      </c>
      <c r="L846" s="9">
        <f>IF(AND(A846="",B846="",C846="",D846="",E846="",F846="",G846="",H846="",I846="",J846=""),"",IF(OR(A846="",C846="",COUNTIF(MajlisTetamu,B846)&lt;&gt;1),"Isi ID / majlis / nama",IF(COUNTIFS(TetamuTable[ID kumpulan],A846,TetamuTable[Majlis],B846)&gt;1,"ID berganda untuk majlis",IF(NOT(ISNUMBER(E846)),"Semak kapasiti",IF(OR(E846&lt;1,MOD(E846,1)&lt;&gt;0),"Semak kapasiti",IF(AND(F846&lt;&gt;"Belum menjawab",F846&lt;&gt;"Hadir",F846&lt;&gt;"Tidak hadir"),"Isi jawapan",IF(F846="Hadir",IF(NOT(ISNUMBER(G846)),"Semak jumlah hadir",IF(OR(G846&lt;1,G846&gt;E846,MOD(G846,1)&lt;&gt;0),"Semak jumlah hadir","OK")),IF(AND(G846&lt;&gt;"",G846&lt;&gt;0),"Jumlah perlu kosong / 0","OK")))))))</f>
        <v/>
      </c>
    </row>
    <row r="847" spans="11:12" ht="30" customHeight="1">
      <c r="K847" s="9">
        <f>IF(L847="","",IF(AND(L847="OK",F847="Hadir"),G847,0))</f>
        <v/>
      </c>
      <c r="L847" s="9">
        <f>IF(AND(A847="",B847="",C847="",D847="",E847="",F847="",G847="",H847="",I847="",J847=""),"",IF(OR(A847="",C847="",COUNTIF(MajlisTetamu,B847)&lt;&gt;1),"Isi ID / majlis / nama",IF(COUNTIFS(TetamuTable[ID kumpulan],A847,TetamuTable[Majlis],B847)&gt;1,"ID berganda untuk majlis",IF(NOT(ISNUMBER(E847)),"Semak kapasiti",IF(OR(E847&lt;1,MOD(E847,1)&lt;&gt;0),"Semak kapasiti",IF(AND(F847&lt;&gt;"Belum menjawab",F847&lt;&gt;"Hadir",F847&lt;&gt;"Tidak hadir"),"Isi jawapan",IF(F847="Hadir",IF(NOT(ISNUMBER(G847)),"Semak jumlah hadir",IF(OR(G847&lt;1,G847&gt;E847,MOD(G847,1)&lt;&gt;0),"Semak jumlah hadir","OK")),IF(AND(G847&lt;&gt;"",G847&lt;&gt;0),"Jumlah perlu kosong / 0","OK")))))))</f>
        <v/>
      </c>
    </row>
    <row r="848" spans="11:12" ht="30" customHeight="1">
      <c r="K848" s="9">
        <f>IF(L848="","",IF(AND(L848="OK",F848="Hadir"),G848,0))</f>
        <v/>
      </c>
      <c r="L848" s="9">
        <f>IF(AND(A848="",B848="",C848="",D848="",E848="",F848="",G848="",H848="",I848="",J848=""),"",IF(OR(A848="",C848="",COUNTIF(MajlisTetamu,B848)&lt;&gt;1),"Isi ID / majlis / nama",IF(COUNTIFS(TetamuTable[ID kumpulan],A848,TetamuTable[Majlis],B848)&gt;1,"ID berganda untuk majlis",IF(NOT(ISNUMBER(E848)),"Semak kapasiti",IF(OR(E848&lt;1,MOD(E848,1)&lt;&gt;0),"Semak kapasiti",IF(AND(F848&lt;&gt;"Belum menjawab",F848&lt;&gt;"Hadir",F848&lt;&gt;"Tidak hadir"),"Isi jawapan",IF(F848="Hadir",IF(NOT(ISNUMBER(G848)),"Semak jumlah hadir",IF(OR(G848&lt;1,G848&gt;E848,MOD(G848,1)&lt;&gt;0),"Semak jumlah hadir","OK")),IF(AND(G848&lt;&gt;"",G848&lt;&gt;0),"Jumlah perlu kosong / 0","OK")))))))</f>
        <v/>
      </c>
    </row>
    <row r="849" spans="11:12" ht="30" customHeight="1">
      <c r="K849" s="9">
        <f>IF(L849="","",IF(AND(L849="OK",F849="Hadir"),G849,0))</f>
        <v/>
      </c>
      <c r="L849" s="9">
        <f>IF(AND(A849="",B849="",C849="",D849="",E849="",F849="",G849="",H849="",I849="",J849=""),"",IF(OR(A849="",C849="",COUNTIF(MajlisTetamu,B849)&lt;&gt;1),"Isi ID / majlis / nama",IF(COUNTIFS(TetamuTable[ID kumpulan],A849,TetamuTable[Majlis],B849)&gt;1,"ID berganda untuk majlis",IF(NOT(ISNUMBER(E849)),"Semak kapasiti",IF(OR(E849&lt;1,MOD(E849,1)&lt;&gt;0),"Semak kapasiti",IF(AND(F849&lt;&gt;"Belum menjawab",F849&lt;&gt;"Hadir",F849&lt;&gt;"Tidak hadir"),"Isi jawapan",IF(F849="Hadir",IF(NOT(ISNUMBER(G849)),"Semak jumlah hadir",IF(OR(G849&lt;1,G849&gt;E849,MOD(G849,1)&lt;&gt;0),"Semak jumlah hadir","OK")),IF(AND(G849&lt;&gt;"",G849&lt;&gt;0),"Jumlah perlu kosong / 0","OK")))))))</f>
        <v/>
      </c>
    </row>
    <row r="850" spans="11:12" ht="30" customHeight="1">
      <c r="K850" s="9">
        <f>IF(L850="","",IF(AND(L850="OK",F850="Hadir"),G850,0))</f>
        <v/>
      </c>
      <c r="L850" s="9">
        <f>IF(AND(A850="",B850="",C850="",D850="",E850="",F850="",G850="",H850="",I850="",J850=""),"",IF(OR(A850="",C850="",COUNTIF(MajlisTetamu,B850)&lt;&gt;1),"Isi ID / majlis / nama",IF(COUNTIFS(TetamuTable[ID kumpulan],A850,TetamuTable[Majlis],B850)&gt;1,"ID berganda untuk majlis",IF(NOT(ISNUMBER(E850)),"Semak kapasiti",IF(OR(E850&lt;1,MOD(E850,1)&lt;&gt;0),"Semak kapasiti",IF(AND(F850&lt;&gt;"Belum menjawab",F850&lt;&gt;"Hadir",F850&lt;&gt;"Tidak hadir"),"Isi jawapan",IF(F850="Hadir",IF(NOT(ISNUMBER(G850)),"Semak jumlah hadir",IF(OR(G850&lt;1,G850&gt;E850,MOD(G850,1)&lt;&gt;0),"Semak jumlah hadir","OK")),IF(AND(G850&lt;&gt;"",G850&lt;&gt;0),"Jumlah perlu kosong / 0","OK")))))))</f>
        <v/>
      </c>
    </row>
    <row r="851" spans="11:12" ht="30" customHeight="1">
      <c r="K851" s="9">
        <f>IF(L851="","",IF(AND(L851="OK",F851="Hadir"),G851,0))</f>
        <v/>
      </c>
      <c r="L851" s="9">
        <f>IF(AND(A851="",B851="",C851="",D851="",E851="",F851="",G851="",H851="",I851="",J851=""),"",IF(OR(A851="",C851="",COUNTIF(MajlisTetamu,B851)&lt;&gt;1),"Isi ID / majlis / nama",IF(COUNTIFS(TetamuTable[ID kumpulan],A851,TetamuTable[Majlis],B851)&gt;1,"ID berganda untuk majlis",IF(NOT(ISNUMBER(E851)),"Semak kapasiti",IF(OR(E851&lt;1,MOD(E851,1)&lt;&gt;0),"Semak kapasiti",IF(AND(F851&lt;&gt;"Belum menjawab",F851&lt;&gt;"Hadir",F851&lt;&gt;"Tidak hadir"),"Isi jawapan",IF(F851="Hadir",IF(NOT(ISNUMBER(G851)),"Semak jumlah hadir",IF(OR(G851&lt;1,G851&gt;E851,MOD(G851,1)&lt;&gt;0),"Semak jumlah hadir","OK")),IF(AND(G851&lt;&gt;"",G851&lt;&gt;0),"Jumlah perlu kosong / 0","OK")))))))</f>
        <v/>
      </c>
    </row>
    <row r="852" spans="11:12" ht="30" customHeight="1">
      <c r="K852" s="9">
        <f>IF(L852="","",IF(AND(L852="OK",F852="Hadir"),G852,0))</f>
        <v/>
      </c>
      <c r="L852" s="9">
        <f>IF(AND(A852="",B852="",C852="",D852="",E852="",F852="",G852="",H852="",I852="",J852=""),"",IF(OR(A852="",C852="",COUNTIF(MajlisTetamu,B852)&lt;&gt;1),"Isi ID / majlis / nama",IF(COUNTIFS(TetamuTable[ID kumpulan],A852,TetamuTable[Majlis],B852)&gt;1,"ID berganda untuk majlis",IF(NOT(ISNUMBER(E852)),"Semak kapasiti",IF(OR(E852&lt;1,MOD(E852,1)&lt;&gt;0),"Semak kapasiti",IF(AND(F852&lt;&gt;"Belum menjawab",F852&lt;&gt;"Hadir",F852&lt;&gt;"Tidak hadir"),"Isi jawapan",IF(F852="Hadir",IF(NOT(ISNUMBER(G852)),"Semak jumlah hadir",IF(OR(G852&lt;1,G852&gt;E852,MOD(G852,1)&lt;&gt;0),"Semak jumlah hadir","OK")),IF(AND(G852&lt;&gt;"",G852&lt;&gt;0),"Jumlah perlu kosong / 0","OK")))))))</f>
        <v/>
      </c>
    </row>
    <row r="853" spans="11:12" ht="30" customHeight="1">
      <c r="K853" s="9">
        <f>IF(L853="","",IF(AND(L853="OK",F853="Hadir"),G853,0))</f>
        <v/>
      </c>
      <c r="L853" s="9">
        <f>IF(AND(A853="",B853="",C853="",D853="",E853="",F853="",G853="",H853="",I853="",J853=""),"",IF(OR(A853="",C853="",COUNTIF(MajlisTetamu,B853)&lt;&gt;1),"Isi ID / majlis / nama",IF(COUNTIFS(TetamuTable[ID kumpulan],A853,TetamuTable[Majlis],B853)&gt;1,"ID berganda untuk majlis",IF(NOT(ISNUMBER(E853)),"Semak kapasiti",IF(OR(E853&lt;1,MOD(E853,1)&lt;&gt;0),"Semak kapasiti",IF(AND(F853&lt;&gt;"Belum menjawab",F853&lt;&gt;"Hadir",F853&lt;&gt;"Tidak hadir"),"Isi jawapan",IF(F853="Hadir",IF(NOT(ISNUMBER(G853)),"Semak jumlah hadir",IF(OR(G853&lt;1,G853&gt;E853,MOD(G853,1)&lt;&gt;0),"Semak jumlah hadir","OK")),IF(AND(G853&lt;&gt;"",G853&lt;&gt;0),"Jumlah perlu kosong / 0","OK")))))))</f>
        <v/>
      </c>
    </row>
    <row r="854" spans="11:12" ht="30" customHeight="1">
      <c r="K854" s="9">
        <f>IF(L854="","",IF(AND(L854="OK",F854="Hadir"),G854,0))</f>
        <v/>
      </c>
      <c r="L854" s="9">
        <f>IF(AND(A854="",B854="",C854="",D854="",E854="",F854="",G854="",H854="",I854="",J854=""),"",IF(OR(A854="",C854="",COUNTIF(MajlisTetamu,B854)&lt;&gt;1),"Isi ID / majlis / nama",IF(COUNTIFS(TetamuTable[ID kumpulan],A854,TetamuTable[Majlis],B854)&gt;1,"ID berganda untuk majlis",IF(NOT(ISNUMBER(E854)),"Semak kapasiti",IF(OR(E854&lt;1,MOD(E854,1)&lt;&gt;0),"Semak kapasiti",IF(AND(F854&lt;&gt;"Belum menjawab",F854&lt;&gt;"Hadir",F854&lt;&gt;"Tidak hadir"),"Isi jawapan",IF(F854="Hadir",IF(NOT(ISNUMBER(G854)),"Semak jumlah hadir",IF(OR(G854&lt;1,G854&gt;E854,MOD(G854,1)&lt;&gt;0),"Semak jumlah hadir","OK")),IF(AND(G854&lt;&gt;"",G854&lt;&gt;0),"Jumlah perlu kosong / 0","OK")))))))</f>
        <v/>
      </c>
    </row>
    <row r="855" spans="11:12" ht="30" customHeight="1">
      <c r="K855" s="9">
        <f>IF(L855="","",IF(AND(L855="OK",F855="Hadir"),G855,0))</f>
        <v/>
      </c>
      <c r="L855" s="9">
        <f>IF(AND(A855="",B855="",C855="",D855="",E855="",F855="",G855="",H855="",I855="",J855=""),"",IF(OR(A855="",C855="",COUNTIF(MajlisTetamu,B855)&lt;&gt;1),"Isi ID / majlis / nama",IF(COUNTIFS(TetamuTable[ID kumpulan],A855,TetamuTable[Majlis],B855)&gt;1,"ID berganda untuk majlis",IF(NOT(ISNUMBER(E855)),"Semak kapasiti",IF(OR(E855&lt;1,MOD(E855,1)&lt;&gt;0),"Semak kapasiti",IF(AND(F855&lt;&gt;"Belum menjawab",F855&lt;&gt;"Hadir",F855&lt;&gt;"Tidak hadir"),"Isi jawapan",IF(F855="Hadir",IF(NOT(ISNUMBER(G855)),"Semak jumlah hadir",IF(OR(G855&lt;1,G855&gt;E855,MOD(G855,1)&lt;&gt;0),"Semak jumlah hadir","OK")),IF(AND(G855&lt;&gt;"",G855&lt;&gt;0),"Jumlah perlu kosong / 0","OK")))))))</f>
        <v/>
      </c>
    </row>
    <row r="856" spans="11:12" ht="30" customHeight="1">
      <c r="K856" s="9">
        <f>IF(L856="","",IF(AND(L856="OK",F856="Hadir"),G856,0))</f>
        <v/>
      </c>
      <c r="L856" s="9">
        <f>IF(AND(A856="",B856="",C856="",D856="",E856="",F856="",G856="",H856="",I856="",J856=""),"",IF(OR(A856="",C856="",COUNTIF(MajlisTetamu,B856)&lt;&gt;1),"Isi ID / majlis / nama",IF(COUNTIFS(TetamuTable[ID kumpulan],A856,TetamuTable[Majlis],B856)&gt;1,"ID berganda untuk majlis",IF(NOT(ISNUMBER(E856)),"Semak kapasiti",IF(OR(E856&lt;1,MOD(E856,1)&lt;&gt;0),"Semak kapasiti",IF(AND(F856&lt;&gt;"Belum menjawab",F856&lt;&gt;"Hadir",F856&lt;&gt;"Tidak hadir"),"Isi jawapan",IF(F856="Hadir",IF(NOT(ISNUMBER(G856)),"Semak jumlah hadir",IF(OR(G856&lt;1,G856&gt;E856,MOD(G856,1)&lt;&gt;0),"Semak jumlah hadir","OK")),IF(AND(G856&lt;&gt;"",G856&lt;&gt;0),"Jumlah perlu kosong / 0","OK")))))))</f>
        <v/>
      </c>
    </row>
    <row r="857" spans="11:12" ht="30" customHeight="1">
      <c r="K857" s="9">
        <f>IF(L857="","",IF(AND(L857="OK",F857="Hadir"),G857,0))</f>
        <v/>
      </c>
      <c r="L857" s="9">
        <f>IF(AND(A857="",B857="",C857="",D857="",E857="",F857="",G857="",H857="",I857="",J857=""),"",IF(OR(A857="",C857="",COUNTIF(MajlisTetamu,B857)&lt;&gt;1),"Isi ID / majlis / nama",IF(COUNTIFS(TetamuTable[ID kumpulan],A857,TetamuTable[Majlis],B857)&gt;1,"ID berganda untuk majlis",IF(NOT(ISNUMBER(E857)),"Semak kapasiti",IF(OR(E857&lt;1,MOD(E857,1)&lt;&gt;0),"Semak kapasiti",IF(AND(F857&lt;&gt;"Belum menjawab",F857&lt;&gt;"Hadir",F857&lt;&gt;"Tidak hadir"),"Isi jawapan",IF(F857="Hadir",IF(NOT(ISNUMBER(G857)),"Semak jumlah hadir",IF(OR(G857&lt;1,G857&gt;E857,MOD(G857,1)&lt;&gt;0),"Semak jumlah hadir","OK")),IF(AND(G857&lt;&gt;"",G857&lt;&gt;0),"Jumlah perlu kosong / 0","OK")))))))</f>
        <v/>
      </c>
    </row>
    <row r="858" spans="11:12" ht="30" customHeight="1">
      <c r="K858" s="9">
        <f>IF(L858="","",IF(AND(L858="OK",F858="Hadir"),G858,0))</f>
        <v/>
      </c>
      <c r="L858" s="9">
        <f>IF(AND(A858="",B858="",C858="",D858="",E858="",F858="",G858="",H858="",I858="",J858=""),"",IF(OR(A858="",C858="",COUNTIF(MajlisTetamu,B858)&lt;&gt;1),"Isi ID / majlis / nama",IF(COUNTIFS(TetamuTable[ID kumpulan],A858,TetamuTable[Majlis],B858)&gt;1,"ID berganda untuk majlis",IF(NOT(ISNUMBER(E858)),"Semak kapasiti",IF(OR(E858&lt;1,MOD(E858,1)&lt;&gt;0),"Semak kapasiti",IF(AND(F858&lt;&gt;"Belum menjawab",F858&lt;&gt;"Hadir",F858&lt;&gt;"Tidak hadir"),"Isi jawapan",IF(F858="Hadir",IF(NOT(ISNUMBER(G858)),"Semak jumlah hadir",IF(OR(G858&lt;1,G858&gt;E858,MOD(G858,1)&lt;&gt;0),"Semak jumlah hadir","OK")),IF(AND(G858&lt;&gt;"",G858&lt;&gt;0),"Jumlah perlu kosong / 0","OK")))))))</f>
        <v/>
      </c>
    </row>
    <row r="859" spans="11:12" ht="30" customHeight="1">
      <c r="K859" s="9">
        <f>IF(L859="","",IF(AND(L859="OK",F859="Hadir"),G859,0))</f>
        <v/>
      </c>
      <c r="L859" s="9">
        <f>IF(AND(A859="",B859="",C859="",D859="",E859="",F859="",G859="",H859="",I859="",J859=""),"",IF(OR(A859="",C859="",COUNTIF(MajlisTetamu,B859)&lt;&gt;1),"Isi ID / majlis / nama",IF(COUNTIFS(TetamuTable[ID kumpulan],A859,TetamuTable[Majlis],B859)&gt;1,"ID berganda untuk majlis",IF(NOT(ISNUMBER(E859)),"Semak kapasiti",IF(OR(E859&lt;1,MOD(E859,1)&lt;&gt;0),"Semak kapasiti",IF(AND(F859&lt;&gt;"Belum menjawab",F859&lt;&gt;"Hadir",F859&lt;&gt;"Tidak hadir"),"Isi jawapan",IF(F859="Hadir",IF(NOT(ISNUMBER(G859)),"Semak jumlah hadir",IF(OR(G859&lt;1,G859&gt;E859,MOD(G859,1)&lt;&gt;0),"Semak jumlah hadir","OK")),IF(AND(G859&lt;&gt;"",G859&lt;&gt;0),"Jumlah perlu kosong / 0","OK")))))))</f>
        <v/>
      </c>
    </row>
    <row r="860" spans="11:12" ht="30" customHeight="1">
      <c r="K860" s="9">
        <f>IF(L860="","",IF(AND(L860="OK",F860="Hadir"),G860,0))</f>
        <v/>
      </c>
      <c r="L860" s="9">
        <f>IF(AND(A860="",B860="",C860="",D860="",E860="",F860="",G860="",H860="",I860="",J860=""),"",IF(OR(A860="",C860="",COUNTIF(MajlisTetamu,B860)&lt;&gt;1),"Isi ID / majlis / nama",IF(COUNTIFS(TetamuTable[ID kumpulan],A860,TetamuTable[Majlis],B860)&gt;1,"ID berganda untuk majlis",IF(NOT(ISNUMBER(E860)),"Semak kapasiti",IF(OR(E860&lt;1,MOD(E860,1)&lt;&gt;0),"Semak kapasiti",IF(AND(F860&lt;&gt;"Belum menjawab",F860&lt;&gt;"Hadir",F860&lt;&gt;"Tidak hadir"),"Isi jawapan",IF(F860="Hadir",IF(NOT(ISNUMBER(G860)),"Semak jumlah hadir",IF(OR(G860&lt;1,G860&gt;E860,MOD(G860,1)&lt;&gt;0),"Semak jumlah hadir","OK")),IF(AND(G860&lt;&gt;"",G860&lt;&gt;0),"Jumlah perlu kosong / 0","OK")))))))</f>
        <v/>
      </c>
    </row>
    <row r="861" spans="11:12" ht="30" customHeight="1">
      <c r="K861" s="9">
        <f>IF(L861="","",IF(AND(L861="OK",F861="Hadir"),G861,0))</f>
        <v/>
      </c>
      <c r="L861" s="9">
        <f>IF(AND(A861="",B861="",C861="",D861="",E861="",F861="",G861="",H861="",I861="",J861=""),"",IF(OR(A861="",C861="",COUNTIF(MajlisTetamu,B861)&lt;&gt;1),"Isi ID / majlis / nama",IF(COUNTIFS(TetamuTable[ID kumpulan],A861,TetamuTable[Majlis],B861)&gt;1,"ID berganda untuk majlis",IF(NOT(ISNUMBER(E861)),"Semak kapasiti",IF(OR(E861&lt;1,MOD(E861,1)&lt;&gt;0),"Semak kapasiti",IF(AND(F861&lt;&gt;"Belum menjawab",F861&lt;&gt;"Hadir",F861&lt;&gt;"Tidak hadir"),"Isi jawapan",IF(F861="Hadir",IF(NOT(ISNUMBER(G861)),"Semak jumlah hadir",IF(OR(G861&lt;1,G861&gt;E861,MOD(G861,1)&lt;&gt;0),"Semak jumlah hadir","OK")),IF(AND(G861&lt;&gt;"",G861&lt;&gt;0),"Jumlah perlu kosong / 0","OK")))))))</f>
        <v/>
      </c>
    </row>
    <row r="862" spans="11:12" ht="30" customHeight="1">
      <c r="K862" s="9">
        <f>IF(L862="","",IF(AND(L862="OK",F862="Hadir"),G862,0))</f>
        <v/>
      </c>
      <c r="L862" s="9">
        <f>IF(AND(A862="",B862="",C862="",D862="",E862="",F862="",G862="",H862="",I862="",J862=""),"",IF(OR(A862="",C862="",COUNTIF(MajlisTetamu,B862)&lt;&gt;1),"Isi ID / majlis / nama",IF(COUNTIFS(TetamuTable[ID kumpulan],A862,TetamuTable[Majlis],B862)&gt;1,"ID berganda untuk majlis",IF(NOT(ISNUMBER(E862)),"Semak kapasiti",IF(OR(E862&lt;1,MOD(E862,1)&lt;&gt;0),"Semak kapasiti",IF(AND(F862&lt;&gt;"Belum menjawab",F862&lt;&gt;"Hadir",F862&lt;&gt;"Tidak hadir"),"Isi jawapan",IF(F862="Hadir",IF(NOT(ISNUMBER(G862)),"Semak jumlah hadir",IF(OR(G862&lt;1,G862&gt;E862,MOD(G862,1)&lt;&gt;0),"Semak jumlah hadir","OK")),IF(AND(G862&lt;&gt;"",G862&lt;&gt;0),"Jumlah perlu kosong / 0","OK")))))))</f>
        <v/>
      </c>
    </row>
    <row r="863" spans="11:12" ht="30" customHeight="1">
      <c r="K863" s="9">
        <f>IF(L863="","",IF(AND(L863="OK",F863="Hadir"),G863,0))</f>
        <v/>
      </c>
      <c r="L863" s="9">
        <f>IF(AND(A863="",B863="",C863="",D863="",E863="",F863="",G863="",H863="",I863="",J863=""),"",IF(OR(A863="",C863="",COUNTIF(MajlisTetamu,B863)&lt;&gt;1),"Isi ID / majlis / nama",IF(COUNTIFS(TetamuTable[ID kumpulan],A863,TetamuTable[Majlis],B863)&gt;1,"ID berganda untuk majlis",IF(NOT(ISNUMBER(E863)),"Semak kapasiti",IF(OR(E863&lt;1,MOD(E863,1)&lt;&gt;0),"Semak kapasiti",IF(AND(F863&lt;&gt;"Belum menjawab",F863&lt;&gt;"Hadir",F863&lt;&gt;"Tidak hadir"),"Isi jawapan",IF(F863="Hadir",IF(NOT(ISNUMBER(G863)),"Semak jumlah hadir",IF(OR(G863&lt;1,G863&gt;E863,MOD(G863,1)&lt;&gt;0),"Semak jumlah hadir","OK")),IF(AND(G863&lt;&gt;"",G863&lt;&gt;0),"Jumlah perlu kosong / 0","OK")))))))</f>
        <v/>
      </c>
    </row>
    <row r="864" spans="11:12" ht="30" customHeight="1">
      <c r="K864" s="9">
        <f>IF(L864="","",IF(AND(L864="OK",F864="Hadir"),G864,0))</f>
        <v/>
      </c>
      <c r="L864" s="9">
        <f>IF(AND(A864="",B864="",C864="",D864="",E864="",F864="",G864="",H864="",I864="",J864=""),"",IF(OR(A864="",C864="",COUNTIF(MajlisTetamu,B864)&lt;&gt;1),"Isi ID / majlis / nama",IF(COUNTIFS(TetamuTable[ID kumpulan],A864,TetamuTable[Majlis],B864)&gt;1,"ID berganda untuk majlis",IF(NOT(ISNUMBER(E864)),"Semak kapasiti",IF(OR(E864&lt;1,MOD(E864,1)&lt;&gt;0),"Semak kapasiti",IF(AND(F864&lt;&gt;"Belum menjawab",F864&lt;&gt;"Hadir",F864&lt;&gt;"Tidak hadir"),"Isi jawapan",IF(F864="Hadir",IF(NOT(ISNUMBER(G864)),"Semak jumlah hadir",IF(OR(G864&lt;1,G864&gt;E864,MOD(G864,1)&lt;&gt;0),"Semak jumlah hadir","OK")),IF(AND(G864&lt;&gt;"",G864&lt;&gt;0),"Jumlah perlu kosong / 0","OK")))))))</f>
        <v/>
      </c>
    </row>
    <row r="865" spans="11:12" ht="30" customHeight="1">
      <c r="K865" s="9">
        <f>IF(L865="","",IF(AND(L865="OK",F865="Hadir"),G865,0))</f>
        <v/>
      </c>
      <c r="L865" s="9">
        <f>IF(AND(A865="",B865="",C865="",D865="",E865="",F865="",G865="",H865="",I865="",J865=""),"",IF(OR(A865="",C865="",COUNTIF(MajlisTetamu,B865)&lt;&gt;1),"Isi ID / majlis / nama",IF(COUNTIFS(TetamuTable[ID kumpulan],A865,TetamuTable[Majlis],B865)&gt;1,"ID berganda untuk majlis",IF(NOT(ISNUMBER(E865)),"Semak kapasiti",IF(OR(E865&lt;1,MOD(E865,1)&lt;&gt;0),"Semak kapasiti",IF(AND(F865&lt;&gt;"Belum menjawab",F865&lt;&gt;"Hadir",F865&lt;&gt;"Tidak hadir"),"Isi jawapan",IF(F865="Hadir",IF(NOT(ISNUMBER(G865)),"Semak jumlah hadir",IF(OR(G865&lt;1,G865&gt;E865,MOD(G865,1)&lt;&gt;0),"Semak jumlah hadir","OK")),IF(AND(G865&lt;&gt;"",G865&lt;&gt;0),"Jumlah perlu kosong / 0","OK")))))))</f>
        <v/>
      </c>
    </row>
    <row r="866" spans="11:12" ht="30" customHeight="1">
      <c r="K866" s="9">
        <f>IF(L866="","",IF(AND(L866="OK",F866="Hadir"),G866,0))</f>
        <v/>
      </c>
      <c r="L866" s="9">
        <f>IF(AND(A866="",B866="",C866="",D866="",E866="",F866="",G866="",H866="",I866="",J866=""),"",IF(OR(A866="",C866="",COUNTIF(MajlisTetamu,B866)&lt;&gt;1),"Isi ID / majlis / nama",IF(COUNTIFS(TetamuTable[ID kumpulan],A866,TetamuTable[Majlis],B866)&gt;1,"ID berganda untuk majlis",IF(NOT(ISNUMBER(E866)),"Semak kapasiti",IF(OR(E866&lt;1,MOD(E866,1)&lt;&gt;0),"Semak kapasiti",IF(AND(F866&lt;&gt;"Belum menjawab",F866&lt;&gt;"Hadir",F866&lt;&gt;"Tidak hadir"),"Isi jawapan",IF(F866="Hadir",IF(NOT(ISNUMBER(G866)),"Semak jumlah hadir",IF(OR(G866&lt;1,G866&gt;E866,MOD(G866,1)&lt;&gt;0),"Semak jumlah hadir","OK")),IF(AND(G866&lt;&gt;"",G866&lt;&gt;0),"Jumlah perlu kosong / 0","OK")))))))</f>
        <v/>
      </c>
    </row>
    <row r="867" spans="11:12" ht="30" customHeight="1">
      <c r="K867" s="9">
        <f>IF(L867="","",IF(AND(L867="OK",F867="Hadir"),G867,0))</f>
        <v/>
      </c>
      <c r="L867" s="9">
        <f>IF(AND(A867="",B867="",C867="",D867="",E867="",F867="",G867="",H867="",I867="",J867=""),"",IF(OR(A867="",C867="",COUNTIF(MajlisTetamu,B867)&lt;&gt;1),"Isi ID / majlis / nama",IF(COUNTIFS(TetamuTable[ID kumpulan],A867,TetamuTable[Majlis],B867)&gt;1,"ID berganda untuk majlis",IF(NOT(ISNUMBER(E867)),"Semak kapasiti",IF(OR(E867&lt;1,MOD(E867,1)&lt;&gt;0),"Semak kapasiti",IF(AND(F867&lt;&gt;"Belum menjawab",F867&lt;&gt;"Hadir",F867&lt;&gt;"Tidak hadir"),"Isi jawapan",IF(F867="Hadir",IF(NOT(ISNUMBER(G867)),"Semak jumlah hadir",IF(OR(G867&lt;1,G867&gt;E867,MOD(G867,1)&lt;&gt;0),"Semak jumlah hadir","OK")),IF(AND(G867&lt;&gt;"",G867&lt;&gt;0),"Jumlah perlu kosong / 0","OK")))))))</f>
        <v/>
      </c>
    </row>
    <row r="868" spans="11:12" ht="30" customHeight="1">
      <c r="K868" s="9">
        <f>IF(L868="","",IF(AND(L868="OK",F868="Hadir"),G868,0))</f>
        <v/>
      </c>
      <c r="L868" s="9">
        <f>IF(AND(A868="",B868="",C868="",D868="",E868="",F868="",G868="",H868="",I868="",J868=""),"",IF(OR(A868="",C868="",COUNTIF(MajlisTetamu,B868)&lt;&gt;1),"Isi ID / majlis / nama",IF(COUNTIFS(TetamuTable[ID kumpulan],A868,TetamuTable[Majlis],B868)&gt;1,"ID berganda untuk majlis",IF(NOT(ISNUMBER(E868)),"Semak kapasiti",IF(OR(E868&lt;1,MOD(E868,1)&lt;&gt;0),"Semak kapasiti",IF(AND(F868&lt;&gt;"Belum menjawab",F868&lt;&gt;"Hadir",F868&lt;&gt;"Tidak hadir"),"Isi jawapan",IF(F868="Hadir",IF(NOT(ISNUMBER(G868)),"Semak jumlah hadir",IF(OR(G868&lt;1,G868&gt;E868,MOD(G868,1)&lt;&gt;0),"Semak jumlah hadir","OK")),IF(AND(G868&lt;&gt;"",G868&lt;&gt;0),"Jumlah perlu kosong / 0","OK")))))))</f>
        <v/>
      </c>
    </row>
    <row r="869" spans="11:12" ht="30" customHeight="1">
      <c r="K869" s="9">
        <f>IF(L869="","",IF(AND(L869="OK",F869="Hadir"),G869,0))</f>
        <v/>
      </c>
      <c r="L869" s="9">
        <f>IF(AND(A869="",B869="",C869="",D869="",E869="",F869="",G869="",H869="",I869="",J869=""),"",IF(OR(A869="",C869="",COUNTIF(MajlisTetamu,B869)&lt;&gt;1),"Isi ID / majlis / nama",IF(COUNTIFS(TetamuTable[ID kumpulan],A869,TetamuTable[Majlis],B869)&gt;1,"ID berganda untuk majlis",IF(NOT(ISNUMBER(E869)),"Semak kapasiti",IF(OR(E869&lt;1,MOD(E869,1)&lt;&gt;0),"Semak kapasiti",IF(AND(F869&lt;&gt;"Belum menjawab",F869&lt;&gt;"Hadir",F869&lt;&gt;"Tidak hadir"),"Isi jawapan",IF(F869="Hadir",IF(NOT(ISNUMBER(G869)),"Semak jumlah hadir",IF(OR(G869&lt;1,G869&gt;E869,MOD(G869,1)&lt;&gt;0),"Semak jumlah hadir","OK")),IF(AND(G869&lt;&gt;"",G869&lt;&gt;0),"Jumlah perlu kosong / 0","OK")))))))</f>
        <v/>
      </c>
    </row>
    <row r="870" spans="11:12" ht="30" customHeight="1">
      <c r="K870" s="9">
        <f>IF(L870="","",IF(AND(L870="OK",F870="Hadir"),G870,0))</f>
        <v/>
      </c>
      <c r="L870" s="9">
        <f>IF(AND(A870="",B870="",C870="",D870="",E870="",F870="",G870="",H870="",I870="",J870=""),"",IF(OR(A870="",C870="",COUNTIF(MajlisTetamu,B870)&lt;&gt;1),"Isi ID / majlis / nama",IF(COUNTIFS(TetamuTable[ID kumpulan],A870,TetamuTable[Majlis],B870)&gt;1,"ID berganda untuk majlis",IF(NOT(ISNUMBER(E870)),"Semak kapasiti",IF(OR(E870&lt;1,MOD(E870,1)&lt;&gt;0),"Semak kapasiti",IF(AND(F870&lt;&gt;"Belum menjawab",F870&lt;&gt;"Hadir",F870&lt;&gt;"Tidak hadir"),"Isi jawapan",IF(F870="Hadir",IF(NOT(ISNUMBER(G870)),"Semak jumlah hadir",IF(OR(G870&lt;1,G870&gt;E870,MOD(G870,1)&lt;&gt;0),"Semak jumlah hadir","OK")),IF(AND(G870&lt;&gt;"",G870&lt;&gt;0),"Jumlah perlu kosong / 0","OK")))))))</f>
        <v/>
      </c>
    </row>
    <row r="871" spans="11:12" ht="30" customHeight="1">
      <c r="K871" s="9">
        <f>IF(L871="","",IF(AND(L871="OK",F871="Hadir"),G871,0))</f>
        <v/>
      </c>
      <c r="L871" s="9">
        <f>IF(AND(A871="",B871="",C871="",D871="",E871="",F871="",G871="",H871="",I871="",J871=""),"",IF(OR(A871="",C871="",COUNTIF(MajlisTetamu,B871)&lt;&gt;1),"Isi ID / majlis / nama",IF(COUNTIFS(TetamuTable[ID kumpulan],A871,TetamuTable[Majlis],B871)&gt;1,"ID berganda untuk majlis",IF(NOT(ISNUMBER(E871)),"Semak kapasiti",IF(OR(E871&lt;1,MOD(E871,1)&lt;&gt;0),"Semak kapasiti",IF(AND(F871&lt;&gt;"Belum menjawab",F871&lt;&gt;"Hadir",F871&lt;&gt;"Tidak hadir"),"Isi jawapan",IF(F871="Hadir",IF(NOT(ISNUMBER(G871)),"Semak jumlah hadir",IF(OR(G871&lt;1,G871&gt;E871,MOD(G871,1)&lt;&gt;0),"Semak jumlah hadir","OK")),IF(AND(G871&lt;&gt;"",G871&lt;&gt;0),"Jumlah perlu kosong / 0","OK")))))))</f>
        <v/>
      </c>
    </row>
    <row r="872" spans="11:12" ht="30" customHeight="1">
      <c r="K872" s="9">
        <f>IF(L872="","",IF(AND(L872="OK",F872="Hadir"),G872,0))</f>
        <v/>
      </c>
      <c r="L872" s="9">
        <f>IF(AND(A872="",B872="",C872="",D872="",E872="",F872="",G872="",H872="",I872="",J872=""),"",IF(OR(A872="",C872="",COUNTIF(MajlisTetamu,B872)&lt;&gt;1),"Isi ID / majlis / nama",IF(COUNTIFS(TetamuTable[ID kumpulan],A872,TetamuTable[Majlis],B872)&gt;1,"ID berganda untuk majlis",IF(NOT(ISNUMBER(E872)),"Semak kapasiti",IF(OR(E872&lt;1,MOD(E872,1)&lt;&gt;0),"Semak kapasiti",IF(AND(F872&lt;&gt;"Belum menjawab",F872&lt;&gt;"Hadir",F872&lt;&gt;"Tidak hadir"),"Isi jawapan",IF(F872="Hadir",IF(NOT(ISNUMBER(G872)),"Semak jumlah hadir",IF(OR(G872&lt;1,G872&gt;E872,MOD(G872,1)&lt;&gt;0),"Semak jumlah hadir","OK")),IF(AND(G872&lt;&gt;"",G872&lt;&gt;0),"Jumlah perlu kosong / 0","OK")))))))</f>
        <v/>
      </c>
    </row>
    <row r="873" spans="11:12" ht="30" customHeight="1">
      <c r="K873" s="9">
        <f>IF(L873="","",IF(AND(L873="OK",F873="Hadir"),G873,0))</f>
        <v/>
      </c>
      <c r="L873" s="9">
        <f>IF(AND(A873="",B873="",C873="",D873="",E873="",F873="",G873="",H873="",I873="",J873=""),"",IF(OR(A873="",C873="",COUNTIF(MajlisTetamu,B873)&lt;&gt;1),"Isi ID / majlis / nama",IF(COUNTIFS(TetamuTable[ID kumpulan],A873,TetamuTable[Majlis],B873)&gt;1,"ID berganda untuk majlis",IF(NOT(ISNUMBER(E873)),"Semak kapasiti",IF(OR(E873&lt;1,MOD(E873,1)&lt;&gt;0),"Semak kapasiti",IF(AND(F873&lt;&gt;"Belum menjawab",F873&lt;&gt;"Hadir",F873&lt;&gt;"Tidak hadir"),"Isi jawapan",IF(F873="Hadir",IF(NOT(ISNUMBER(G873)),"Semak jumlah hadir",IF(OR(G873&lt;1,G873&gt;E873,MOD(G873,1)&lt;&gt;0),"Semak jumlah hadir","OK")),IF(AND(G873&lt;&gt;"",G873&lt;&gt;0),"Jumlah perlu kosong / 0","OK")))))))</f>
        <v/>
      </c>
    </row>
    <row r="874" spans="11:12" ht="30" customHeight="1">
      <c r="K874" s="9">
        <f>IF(L874="","",IF(AND(L874="OK",F874="Hadir"),G874,0))</f>
        <v/>
      </c>
      <c r="L874" s="9">
        <f>IF(AND(A874="",B874="",C874="",D874="",E874="",F874="",G874="",H874="",I874="",J874=""),"",IF(OR(A874="",C874="",COUNTIF(MajlisTetamu,B874)&lt;&gt;1),"Isi ID / majlis / nama",IF(COUNTIFS(TetamuTable[ID kumpulan],A874,TetamuTable[Majlis],B874)&gt;1,"ID berganda untuk majlis",IF(NOT(ISNUMBER(E874)),"Semak kapasiti",IF(OR(E874&lt;1,MOD(E874,1)&lt;&gt;0),"Semak kapasiti",IF(AND(F874&lt;&gt;"Belum menjawab",F874&lt;&gt;"Hadir",F874&lt;&gt;"Tidak hadir"),"Isi jawapan",IF(F874="Hadir",IF(NOT(ISNUMBER(G874)),"Semak jumlah hadir",IF(OR(G874&lt;1,G874&gt;E874,MOD(G874,1)&lt;&gt;0),"Semak jumlah hadir","OK")),IF(AND(G874&lt;&gt;"",G874&lt;&gt;0),"Jumlah perlu kosong / 0","OK")))))))</f>
        <v/>
      </c>
    </row>
    <row r="875" spans="11:12" ht="30" customHeight="1">
      <c r="K875" s="9">
        <f>IF(L875="","",IF(AND(L875="OK",F875="Hadir"),G875,0))</f>
        <v/>
      </c>
      <c r="L875" s="9">
        <f>IF(AND(A875="",B875="",C875="",D875="",E875="",F875="",G875="",H875="",I875="",J875=""),"",IF(OR(A875="",C875="",COUNTIF(MajlisTetamu,B875)&lt;&gt;1),"Isi ID / majlis / nama",IF(COUNTIFS(TetamuTable[ID kumpulan],A875,TetamuTable[Majlis],B875)&gt;1,"ID berganda untuk majlis",IF(NOT(ISNUMBER(E875)),"Semak kapasiti",IF(OR(E875&lt;1,MOD(E875,1)&lt;&gt;0),"Semak kapasiti",IF(AND(F875&lt;&gt;"Belum menjawab",F875&lt;&gt;"Hadir",F875&lt;&gt;"Tidak hadir"),"Isi jawapan",IF(F875="Hadir",IF(NOT(ISNUMBER(G875)),"Semak jumlah hadir",IF(OR(G875&lt;1,G875&gt;E875,MOD(G875,1)&lt;&gt;0),"Semak jumlah hadir","OK")),IF(AND(G875&lt;&gt;"",G875&lt;&gt;0),"Jumlah perlu kosong / 0","OK")))))))</f>
        <v/>
      </c>
    </row>
    <row r="876" spans="11:12" ht="30" customHeight="1">
      <c r="K876" s="9">
        <f>IF(L876="","",IF(AND(L876="OK",F876="Hadir"),G876,0))</f>
        <v/>
      </c>
      <c r="L876" s="9">
        <f>IF(AND(A876="",B876="",C876="",D876="",E876="",F876="",G876="",H876="",I876="",J876=""),"",IF(OR(A876="",C876="",COUNTIF(MajlisTetamu,B876)&lt;&gt;1),"Isi ID / majlis / nama",IF(COUNTIFS(TetamuTable[ID kumpulan],A876,TetamuTable[Majlis],B876)&gt;1,"ID berganda untuk majlis",IF(NOT(ISNUMBER(E876)),"Semak kapasiti",IF(OR(E876&lt;1,MOD(E876,1)&lt;&gt;0),"Semak kapasiti",IF(AND(F876&lt;&gt;"Belum menjawab",F876&lt;&gt;"Hadir",F876&lt;&gt;"Tidak hadir"),"Isi jawapan",IF(F876="Hadir",IF(NOT(ISNUMBER(G876)),"Semak jumlah hadir",IF(OR(G876&lt;1,G876&gt;E876,MOD(G876,1)&lt;&gt;0),"Semak jumlah hadir","OK")),IF(AND(G876&lt;&gt;"",G876&lt;&gt;0),"Jumlah perlu kosong / 0","OK")))))))</f>
        <v/>
      </c>
    </row>
    <row r="877" spans="11:12" ht="30" customHeight="1">
      <c r="K877" s="9">
        <f>IF(L877="","",IF(AND(L877="OK",F877="Hadir"),G877,0))</f>
        <v/>
      </c>
      <c r="L877" s="9">
        <f>IF(AND(A877="",B877="",C877="",D877="",E877="",F877="",G877="",H877="",I877="",J877=""),"",IF(OR(A877="",C877="",COUNTIF(MajlisTetamu,B877)&lt;&gt;1),"Isi ID / majlis / nama",IF(COUNTIFS(TetamuTable[ID kumpulan],A877,TetamuTable[Majlis],B877)&gt;1,"ID berganda untuk majlis",IF(NOT(ISNUMBER(E877)),"Semak kapasiti",IF(OR(E877&lt;1,MOD(E877,1)&lt;&gt;0),"Semak kapasiti",IF(AND(F877&lt;&gt;"Belum menjawab",F877&lt;&gt;"Hadir",F877&lt;&gt;"Tidak hadir"),"Isi jawapan",IF(F877="Hadir",IF(NOT(ISNUMBER(G877)),"Semak jumlah hadir",IF(OR(G877&lt;1,G877&gt;E877,MOD(G877,1)&lt;&gt;0),"Semak jumlah hadir","OK")),IF(AND(G877&lt;&gt;"",G877&lt;&gt;0),"Jumlah perlu kosong / 0","OK")))))))</f>
        <v/>
      </c>
    </row>
    <row r="878" spans="11:12" ht="30" customHeight="1">
      <c r="K878" s="9">
        <f>IF(L878="","",IF(AND(L878="OK",F878="Hadir"),G878,0))</f>
        <v/>
      </c>
      <c r="L878" s="9">
        <f>IF(AND(A878="",B878="",C878="",D878="",E878="",F878="",G878="",H878="",I878="",J878=""),"",IF(OR(A878="",C878="",COUNTIF(MajlisTetamu,B878)&lt;&gt;1),"Isi ID / majlis / nama",IF(COUNTIFS(TetamuTable[ID kumpulan],A878,TetamuTable[Majlis],B878)&gt;1,"ID berganda untuk majlis",IF(NOT(ISNUMBER(E878)),"Semak kapasiti",IF(OR(E878&lt;1,MOD(E878,1)&lt;&gt;0),"Semak kapasiti",IF(AND(F878&lt;&gt;"Belum menjawab",F878&lt;&gt;"Hadir",F878&lt;&gt;"Tidak hadir"),"Isi jawapan",IF(F878="Hadir",IF(NOT(ISNUMBER(G878)),"Semak jumlah hadir",IF(OR(G878&lt;1,G878&gt;E878,MOD(G878,1)&lt;&gt;0),"Semak jumlah hadir","OK")),IF(AND(G878&lt;&gt;"",G878&lt;&gt;0),"Jumlah perlu kosong / 0","OK")))))))</f>
        <v/>
      </c>
    </row>
    <row r="879" spans="11:12" ht="30" customHeight="1">
      <c r="K879" s="9">
        <f>IF(L879="","",IF(AND(L879="OK",F879="Hadir"),G879,0))</f>
        <v/>
      </c>
      <c r="L879" s="9">
        <f>IF(AND(A879="",B879="",C879="",D879="",E879="",F879="",G879="",H879="",I879="",J879=""),"",IF(OR(A879="",C879="",COUNTIF(MajlisTetamu,B879)&lt;&gt;1),"Isi ID / majlis / nama",IF(COUNTIFS(TetamuTable[ID kumpulan],A879,TetamuTable[Majlis],B879)&gt;1,"ID berganda untuk majlis",IF(NOT(ISNUMBER(E879)),"Semak kapasiti",IF(OR(E879&lt;1,MOD(E879,1)&lt;&gt;0),"Semak kapasiti",IF(AND(F879&lt;&gt;"Belum menjawab",F879&lt;&gt;"Hadir",F879&lt;&gt;"Tidak hadir"),"Isi jawapan",IF(F879="Hadir",IF(NOT(ISNUMBER(G879)),"Semak jumlah hadir",IF(OR(G879&lt;1,G879&gt;E879,MOD(G879,1)&lt;&gt;0),"Semak jumlah hadir","OK")),IF(AND(G879&lt;&gt;"",G879&lt;&gt;0),"Jumlah perlu kosong / 0","OK")))))))</f>
        <v/>
      </c>
    </row>
    <row r="880" spans="11:12" ht="30" customHeight="1">
      <c r="K880" s="9">
        <f>IF(L880="","",IF(AND(L880="OK",F880="Hadir"),G880,0))</f>
        <v/>
      </c>
      <c r="L880" s="9">
        <f>IF(AND(A880="",B880="",C880="",D880="",E880="",F880="",G880="",H880="",I880="",J880=""),"",IF(OR(A880="",C880="",COUNTIF(MajlisTetamu,B880)&lt;&gt;1),"Isi ID / majlis / nama",IF(COUNTIFS(TetamuTable[ID kumpulan],A880,TetamuTable[Majlis],B880)&gt;1,"ID berganda untuk majlis",IF(NOT(ISNUMBER(E880)),"Semak kapasiti",IF(OR(E880&lt;1,MOD(E880,1)&lt;&gt;0),"Semak kapasiti",IF(AND(F880&lt;&gt;"Belum menjawab",F880&lt;&gt;"Hadir",F880&lt;&gt;"Tidak hadir"),"Isi jawapan",IF(F880="Hadir",IF(NOT(ISNUMBER(G880)),"Semak jumlah hadir",IF(OR(G880&lt;1,G880&gt;E880,MOD(G880,1)&lt;&gt;0),"Semak jumlah hadir","OK")),IF(AND(G880&lt;&gt;"",G880&lt;&gt;0),"Jumlah perlu kosong / 0","OK")))))))</f>
        <v/>
      </c>
    </row>
    <row r="881" spans="11:12" ht="30" customHeight="1">
      <c r="K881" s="9">
        <f>IF(L881="","",IF(AND(L881="OK",F881="Hadir"),G881,0))</f>
        <v/>
      </c>
      <c r="L881" s="9">
        <f>IF(AND(A881="",B881="",C881="",D881="",E881="",F881="",G881="",H881="",I881="",J881=""),"",IF(OR(A881="",C881="",COUNTIF(MajlisTetamu,B881)&lt;&gt;1),"Isi ID / majlis / nama",IF(COUNTIFS(TetamuTable[ID kumpulan],A881,TetamuTable[Majlis],B881)&gt;1,"ID berganda untuk majlis",IF(NOT(ISNUMBER(E881)),"Semak kapasiti",IF(OR(E881&lt;1,MOD(E881,1)&lt;&gt;0),"Semak kapasiti",IF(AND(F881&lt;&gt;"Belum menjawab",F881&lt;&gt;"Hadir",F881&lt;&gt;"Tidak hadir"),"Isi jawapan",IF(F881="Hadir",IF(NOT(ISNUMBER(G881)),"Semak jumlah hadir",IF(OR(G881&lt;1,G881&gt;E881,MOD(G881,1)&lt;&gt;0),"Semak jumlah hadir","OK")),IF(AND(G881&lt;&gt;"",G881&lt;&gt;0),"Jumlah perlu kosong / 0","OK")))))))</f>
        <v/>
      </c>
    </row>
    <row r="882" spans="11:12" ht="30" customHeight="1">
      <c r="K882" s="9">
        <f>IF(L882="","",IF(AND(L882="OK",F882="Hadir"),G882,0))</f>
        <v/>
      </c>
      <c r="L882" s="9">
        <f>IF(AND(A882="",B882="",C882="",D882="",E882="",F882="",G882="",H882="",I882="",J882=""),"",IF(OR(A882="",C882="",COUNTIF(MajlisTetamu,B882)&lt;&gt;1),"Isi ID / majlis / nama",IF(COUNTIFS(TetamuTable[ID kumpulan],A882,TetamuTable[Majlis],B882)&gt;1,"ID berganda untuk majlis",IF(NOT(ISNUMBER(E882)),"Semak kapasiti",IF(OR(E882&lt;1,MOD(E882,1)&lt;&gt;0),"Semak kapasiti",IF(AND(F882&lt;&gt;"Belum menjawab",F882&lt;&gt;"Hadir",F882&lt;&gt;"Tidak hadir"),"Isi jawapan",IF(F882="Hadir",IF(NOT(ISNUMBER(G882)),"Semak jumlah hadir",IF(OR(G882&lt;1,G882&gt;E882,MOD(G882,1)&lt;&gt;0),"Semak jumlah hadir","OK")),IF(AND(G882&lt;&gt;"",G882&lt;&gt;0),"Jumlah perlu kosong / 0","OK")))))))</f>
        <v/>
      </c>
    </row>
    <row r="883" spans="11:12" ht="30" customHeight="1">
      <c r="K883" s="9">
        <f>IF(L883="","",IF(AND(L883="OK",F883="Hadir"),G883,0))</f>
        <v/>
      </c>
      <c r="L883" s="9">
        <f>IF(AND(A883="",B883="",C883="",D883="",E883="",F883="",G883="",H883="",I883="",J883=""),"",IF(OR(A883="",C883="",COUNTIF(MajlisTetamu,B883)&lt;&gt;1),"Isi ID / majlis / nama",IF(COUNTIFS(TetamuTable[ID kumpulan],A883,TetamuTable[Majlis],B883)&gt;1,"ID berganda untuk majlis",IF(NOT(ISNUMBER(E883)),"Semak kapasiti",IF(OR(E883&lt;1,MOD(E883,1)&lt;&gt;0),"Semak kapasiti",IF(AND(F883&lt;&gt;"Belum menjawab",F883&lt;&gt;"Hadir",F883&lt;&gt;"Tidak hadir"),"Isi jawapan",IF(F883="Hadir",IF(NOT(ISNUMBER(G883)),"Semak jumlah hadir",IF(OR(G883&lt;1,G883&gt;E883,MOD(G883,1)&lt;&gt;0),"Semak jumlah hadir","OK")),IF(AND(G883&lt;&gt;"",G883&lt;&gt;0),"Jumlah perlu kosong / 0","OK")))))))</f>
        <v/>
      </c>
    </row>
    <row r="884" spans="11:12" ht="30" customHeight="1">
      <c r="K884" s="9">
        <f>IF(L884="","",IF(AND(L884="OK",F884="Hadir"),G884,0))</f>
        <v/>
      </c>
      <c r="L884" s="9">
        <f>IF(AND(A884="",B884="",C884="",D884="",E884="",F884="",G884="",H884="",I884="",J884=""),"",IF(OR(A884="",C884="",COUNTIF(MajlisTetamu,B884)&lt;&gt;1),"Isi ID / majlis / nama",IF(COUNTIFS(TetamuTable[ID kumpulan],A884,TetamuTable[Majlis],B884)&gt;1,"ID berganda untuk majlis",IF(NOT(ISNUMBER(E884)),"Semak kapasiti",IF(OR(E884&lt;1,MOD(E884,1)&lt;&gt;0),"Semak kapasiti",IF(AND(F884&lt;&gt;"Belum menjawab",F884&lt;&gt;"Hadir",F884&lt;&gt;"Tidak hadir"),"Isi jawapan",IF(F884="Hadir",IF(NOT(ISNUMBER(G884)),"Semak jumlah hadir",IF(OR(G884&lt;1,G884&gt;E884,MOD(G884,1)&lt;&gt;0),"Semak jumlah hadir","OK")),IF(AND(G884&lt;&gt;"",G884&lt;&gt;0),"Jumlah perlu kosong / 0","OK")))))))</f>
        <v/>
      </c>
    </row>
    <row r="885" spans="11:12" ht="30" customHeight="1">
      <c r="K885" s="9">
        <f>IF(L885="","",IF(AND(L885="OK",F885="Hadir"),G885,0))</f>
        <v/>
      </c>
      <c r="L885" s="9">
        <f>IF(AND(A885="",B885="",C885="",D885="",E885="",F885="",G885="",H885="",I885="",J885=""),"",IF(OR(A885="",C885="",COUNTIF(MajlisTetamu,B885)&lt;&gt;1),"Isi ID / majlis / nama",IF(COUNTIFS(TetamuTable[ID kumpulan],A885,TetamuTable[Majlis],B885)&gt;1,"ID berganda untuk majlis",IF(NOT(ISNUMBER(E885)),"Semak kapasiti",IF(OR(E885&lt;1,MOD(E885,1)&lt;&gt;0),"Semak kapasiti",IF(AND(F885&lt;&gt;"Belum menjawab",F885&lt;&gt;"Hadir",F885&lt;&gt;"Tidak hadir"),"Isi jawapan",IF(F885="Hadir",IF(NOT(ISNUMBER(G885)),"Semak jumlah hadir",IF(OR(G885&lt;1,G885&gt;E885,MOD(G885,1)&lt;&gt;0),"Semak jumlah hadir","OK")),IF(AND(G885&lt;&gt;"",G885&lt;&gt;0),"Jumlah perlu kosong / 0","OK")))))))</f>
        <v/>
      </c>
    </row>
    <row r="886" spans="11:12" ht="30" customHeight="1">
      <c r="K886" s="9">
        <f>IF(L886="","",IF(AND(L886="OK",F886="Hadir"),G886,0))</f>
        <v/>
      </c>
      <c r="L886" s="9">
        <f>IF(AND(A886="",B886="",C886="",D886="",E886="",F886="",G886="",H886="",I886="",J886=""),"",IF(OR(A886="",C886="",COUNTIF(MajlisTetamu,B886)&lt;&gt;1),"Isi ID / majlis / nama",IF(COUNTIFS(TetamuTable[ID kumpulan],A886,TetamuTable[Majlis],B886)&gt;1,"ID berganda untuk majlis",IF(NOT(ISNUMBER(E886)),"Semak kapasiti",IF(OR(E886&lt;1,MOD(E886,1)&lt;&gt;0),"Semak kapasiti",IF(AND(F886&lt;&gt;"Belum menjawab",F886&lt;&gt;"Hadir",F886&lt;&gt;"Tidak hadir"),"Isi jawapan",IF(F886="Hadir",IF(NOT(ISNUMBER(G886)),"Semak jumlah hadir",IF(OR(G886&lt;1,G886&gt;E886,MOD(G886,1)&lt;&gt;0),"Semak jumlah hadir","OK")),IF(AND(G886&lt;&gt;"",G886&lt;&gt;0),"Jumlah perlu kosong / 0","OK")))))))</f>
        <v/>
      </c>
    </row>
    <row r="887" spans="11:12" ht="30" customHeight="1">
      <c r="K887" s="9">
        <f>IF(L887="","",IF(AND(L887="OK",F887="Hadir"),G887,0))</f>
        <v/>
      </c>
      <c r="L887" s="9">
        <f>IF(AND(A887="",B887="",C887="",D887="",E887="",F887="",G887="",H887="",I887="",J887=""),"",IF(OR(A887="",C887="",COUNTIF(MajlisTetamu,B887)&lt;&gt;1),"Isi ID / majlis / nama",IF(COUNTIFS(TetamuTable[ID kumpulan],A887,TetamuTable[Majlis],B887)&gt;1,"ID berganda untuk majlis",IF(NOT(ISNUMBER(E887)),"Semak kapasiti",IF(OR(E887&lt;1,MOD(E887,1)&lt;&gt;0),"Semak kapasiti",IF(AND(F887&lt;&gt;"Belum menjawab",F887&lt;&gt;"Hadir",F887&lt;&gt;"Tidak hadir"),"Isi jawapan",IF(F887="Hadir",IF(NOT(ISNUMBER(G887)),"Semak jumlah hadir",IF(OR(G887&lt;1,G887&gt;E887,MOD(G887,1)&lt;&gt;0),"Semak jumlah hadir","OK")),IF(AND(G887&lt;&gt;"",G887&lt;&gt;0),"Jumlah perlu kosong / 0","OK")))))))</f>
        <v/>
      </c>
    </row>
    <row r="888" spans="11:12" ht="30" customHeight="1">
      <c r="K888" s="9">
        <f>IF(L888="","",IF(AND(L888="OK",F888="Hadir"),G888,0))</f>
        <v/>
      </c>
      <c r="L888" s="9">
        <f>IF(AND(A888="",B888="",C888="",D888="",E888="",F888="",G888="",H888="",I888="",J888=""),"",IF(OR(A888="",C888="",COUNTIF(MajlisTetamu,B888)&lt;&gt;1),"Isi ID / majlis / nama",IF(COUNTIFS(TetamuTable[ID kumpulan],A888,TetamuTable[Majlis],B888)&gt;1,"ID berganda untuk majlis",IF(NOT(ISNUMBER(E888)),"Semak kapasiti",IF(OR(E888&lt;1,MOD(E888,1)&lt;&gt;0),"Semak kapasiti",IF(AND(F888&lt;&gt;"Belum menjawab",F888&lt;&gt;"Hadir",F888&lt;&gt;"Tidak hadir"),"Isi jawapan",IF(F888="Hadir",IF(NOT(ISNUMBER(G888)),"Semak jumlah hadir",IF(OR(G888&lt;1,G888&gt;E888,MOD(G888,1)&lt;&gt;0),"Semak jumlah hadir","OK")),IF(AND(G888&lt;&gt;"",G888&lt;&gt;0),"Jumlah perlu kosong / 0","OK")))))))</f>
        <v/>
      </c>
    </row>
    <row r="889" spans="11:12" ht="30" customHeight="1">
      <c r="K889" s="9">
        <f>IF(L889="","",IF(AND(L889="OK",F889="Hadir"),G889,0))</f>
        <v/>
      </c>
      <c r="L889" s="9">
        <f>IF(AND(A889="",B889="",C889="",D889="",E889="",F889="",G889="",H889="",I889="",J889=""),"",IF(OR(A889="",C889="",COUNTIF(MajlisTetamu,B889)&lt;&gt;1),"Isi ID / majlis / nama",IF(COUNTIFS(TetamuTable[ID kumpulan],A889,TetamuTable[Majlis],B889)&gt;1,"ID berganda untuk majlis",IF(NOT(ISNUMBER(E889)),"Semak kapasiti",IF(OR(E889&lt;1,MOD(E889,1)&lt;&gt;0),"Semak kapasiti",IF(AND(F889&lt;&gt;"Belum menjawab",F889&lt;&gt;"Hadir",F889&lt;&gt;"Tidak hadir"),"Isi jawapan",IF(F889="Hadir",IF(NOT(ISNUMBER(G889)),"Semak jumlah hadir",IF(OR(G889&lt;1,G889&gt;E889,MOD(G889,1)&lt;&gt;0),"Semak jumlah hadir","OK")),IF(AND(G889&lt;&gt;"",G889&lt;&gt;0),"Jumlah perlu kosong / 0","OK")))))))</f>
        <v/>
      </c>
    </row>
    <row r="890" spans="11:12" ht="30" customHeight="1">
      <c r="K890" s="9">
        <f>IF(L890="","",IF(AND(L890="OK",F890="Hadir"),G890,0))</f>
        <v/>
      </c>
      <c r="L890" s="9">
        <f>IF(AND(A890="",B890="",C890="",D890="",E890="",F890="",G890="",H890="",I890="",J890=""),"",IF(OR(A890="",C890="",COUNTIF(MajlisTetamu,B890)&lt;&gt;1),"Isi ID / majlis / nama",IF(COUNTIFS(TetamuTable[ID kumpulan],A890,TetamuTable[Majlis],B890)&gt;1,"ID berganda untuk majlis",IF(NOT(ISNUMBER(E890)),"Semak kapasiti",IF(OR(E890&lt;1,MOD(E890,1)&lt;&gt;0),"Semak kapasiti",IF(AND(F890&lt;&gt;"Belum menjawab",F890&lt;&gt;"Hadir",F890&lt;&gt;"Tidak hadir"),"Isi jawapan",IF(F890="Hadir",IF(NOT(ISNUMBER(G890)),"Semak jumlah hadir",IF(OR(G890&lt;1,G890&gt;E890,MOD(G890,1)&lt;&gt;0),"Semak jumlah hadir","OK")),IF(AND(G890&lt;&gt;"",G890&lt;&gt;0),"Jumlah perlu kosong / 0","OK")))))))</f>
        <v/>
      </c>
    </row>
    <row r="891" spans="11:12" ht="30" customHeight="1">
      <c r="K891" s="9">
        <f>IF(L891="","",IF(AND(L891="OK",F891="Hadir"),G891,0))</f>
        <v/>
      </c>
      <c r="L891" s="9">
        <f>IF(AND(A891="",B891="",C891="",D891="",E891="",F891="",G891="",H891="",I891="",J891=""),"",IF(OR(A891="",C891="",COUNTIF(MajlisTetamu,B891)&lt;&gt;1),"Isi ID / majlis / nama",IF(COUNTIFS(TetamuTable[ID kumpulan],A891,TetamuTable[Majlis],B891)&gt;1,"ID berganda untuk majlis",IF(NOT(ISNUMBER(E891)),"Semak kapasiti",IF(OR(E891&lt;1,MOD(E891,1)&lt;&gt;0),"Semak kapasiti",IF(AND(F891&lt;&gt;"Belum menjawab",F891&lt;&gt;"Hadir",F891&lt;&gt;"Tidak hadir"),"Isi jawapan",IF(F891="Hadir",IF(NOT(ISNUMBER(G891)),"Semak jumlah hadir",IF(OR(G891&lt;1,G891&gt;E891,MOD(G891,1)&lt;&gt;0),"Semak jumlah hadir","OK")),IF(AND(G891&lt;&gt;"",G891&lt;&gt;0),"Jumlah perlu kosong / 0","OK")))))))</f>
        <v/>
      </c>
    </row>
    <row r="892" spans="11:12" ht="30" customHeight="1">
      <c r="K892" s="9">
        <f>IF(L892="","",IF(AND(L892="OK",F892="Hadir"),G892,0))</f>
        <v/>
      </c>
      <c r="L892" s="9">
        <f>IF(AND(A892="",B892="",C892="",D892="",E892="",F892="",G892="",H892="",I892="",J892=""),"",IF(OR(A892="",C892="",COUNTIF(MajlisTetamu,B892)&lt;&gt;1),"Isi ID / majlis / nama",IF(COUNTIFS(TetamuTable[ID kumpulan],A892,TetamuTable[Majlis],B892)&gt;1,"ID berganda untuk majlis",IF(NOT(ISNUMBER(E892)),"Semak kapasiti",IF(OR(E892&lt;1,MOD(E892,1)&lt;&gt;0),"Semak kapasiti",IF(AND(F892&lt;&gt;"Belum menjawab",F892&lt;&gt;"Hadir",F892&lt;&gt;"Tidak hadir"),"Isi jawapan",IF(F892="Hadir",IF(NOT(ISNUMBER(G892)),"Semak jumlah hadir",IF(OR(G892&lt;1,G892&gt;E892,MOD(G892,1)&lt;&gt;0),"Semak jumlah hadir","OK")),IF(AND(G892&lt;&gt;"",G892&lt;&gt;0),"Jumlah perlu kosong / 0","OK")))))))</f>
        <v/>
      </c>
    </row>
    <row r="893" spans="11:12" ht="30" customHeight="1">
      <c r="K893" s="9">
        <f>IF(L893="","",IF(AND(L893="OK",F893="Hadir"),G893,0))</f>
        <v/>
      </c>
      <c r="L893" s="9">
        <f>IF(AND(A893="",B893="",C893="",D893="",E893="",F893="",G893="",H893="",I893="",J893=""),"",IF(OR(A893="",C893="",COUNTIF(MajlisTetamu,B893)&lt;&gt;1),"Isi ID / majlis / nama",IF(COUNTIFS(TetamuTable[ID kumpulan],A893,TetamuTable[Majlis],B893)&gt;1,"ID berganda untuk majlis",IF(NOT(ISNUMBER(E893)),"Semak kapasiti",IF(OR(E893&lt;1,MOD(E893,1)&lt;&gt;0),"Semak kapasiti",IF(AND(F893&lt;&gt;"Belum menjawab",F893&lt;&gt;"Hadir",F893&lt;&gt;"Tidak hadir"),"Isi jawapan",IF(F893="Hadir",IF(NOT(ISNUMBER(G893)),"Semak jumlah hadir",IF(OR(G893&lt;1,G893&gt;E893,MOD(G893,1)&lt;&gt;0),"Semak jumlah hadir","OK")),IF(AND(G893&lt;&gt;"",G893&lt;&gt;0),"Jumlah perlu kosong / 0","OK")))))))</f>
        <v/>
      </c>
    </row>
    <row r="894" spans="11:12" ht="30" customHeight="1">
      <c r="K894" s="9">
        <f>IF(L894="","",IF(AND(L894="OK",F894="Hadir"),G894,0))</f>
        <v/>
      </c>
      <c r="L894" s="9">
        <f>IF(AND(A894="",B894="",C894="",D894="",E894="",F894="",G894="",H894="",I894="",J894=""),"",IF(OR(A894="",C894="",COUNTIF(MajlisTetamu,B894)&lt;&gt;1),"Isi ID / majlis / nama",IF(COUNTIFS(TetamuTable[ID kumpulan],A894,TetamuTable[Majlis],B894)&gt;1,"ID berganda untuk majlis",IF(NOT(ISNUMBER(E894)),"Semak kapasiti",IF(OR(E894&lt;1,MOD(E894,1)&lt;&gt;0),"Semak kapasiti",IF(AND(F894&lt;&gt;"Belum menjawab",F894&lt;&gt;"Hadir",F894&lt;&gt;"Tidak hadir"),"Isi jawapan",IF(F894="Hadir",IF(NOT(ISNUMBER(G894)),"Semak jumlah hadir",IF(OR(G894&lt;1,G894&gt;E894,MOD(G894,1)&lt;&gt;0),"Semak jumlah hadir","OK")),IF(AND(G894&lt;&gt;"",G894&lt;&gt;0),"Jumlah perlu kosong / 0","OK")))))))</f>
        <v/>
      </c>
    </row>
    <row r="895" spans="11:12" ht="30" customHeight="1">
      <c r="K895" s="9">
        <f>IF(L895="","",IF(AND(L895="OK",F895="Hadir"),G895,0))</f>
        <v/>
      </c>
      <c r="L895" s="9">
        <f>IF(AND(A895="",B895="",C895="",D895="",E895="",F895="",G895="",H895="",I895="",J895=""),"",IF(OR(A895="",C895="",COUNTIF(MajlisTetamu,B895)&lt;&gt;1),"Isi ID / majlis / nama",IF(COUNTIFS(TetamuTable[ID kumpulan],A895,TetamuTable[Majlis],B895)&gt;1,"ID berganda untuk majlis",IF(NOT(ISNUMBER(E895)),"Semak kapasiti",IF(OR(E895&lt;1,MOD(E895,1)&lt;&gt;0),"Semak kapasiti",IF(AND(F895&lt;&gt;"Belum menjawab",F895&lt;&gt;"Hadir",F895&lt;&gt;"Tidak hadir"),"Isi jawapan",IF(F895="Hadir",IF(NOT(ISNUMBER(G895)),"Semak jumlah hadir",IF(OR(G895&lt;1,G895&gt;E895,MOD(G895,1)&lt;&gt;0),"Semak jumlah hadir","OK")),IF(AND(G895&lt;&gt;"",G895&lt;&gt;0),"Jumlah perlu kosong / 0","OK")))))))</f>
        <v/>
      </c>
    </row>
    <row r="896" spans="11:12" ht="30" customHeight="1">
      <c r="K896" s="9">
        <f>IF(L896="","",IF(AND(L896="OK",F896="Hadir"),G896,0))</f>
        <v/>
      </c>
      <c r="L896" s="9">
        <f>IF(AND(A896="",B896="",C896="",D896="",E896="",F896="",G896="",H896="",I896="",J896=""),"",IF(OR(A896="",C896="",COUNTIF(MajlisTetamu,B896)&lt;&gt;1),"Isi ID / majlis / nama",IF(COUNTIFS(TetamuTable[ID kumpulan],A896,TetamuTable[Majlis],B896)&gt;1,"ID berganda untuk majlis",IF(NOT(ISNUMBER(E896)),"Semak kapasiti",IF(OR(E896&lt;1,MOD(E896,1)&lt;&gt;0),"Semak kapasiti",IF(AND(F896&lt;&gt;"Belum menjawab",F896&lt;&gt;"Hadir",F896&lt;&gt;"Tidak hadir"),"Isi jawapan",IF(F896="Hadir",IF(NOT(ISNUMBER(G896)),"Semak jumlah hadir",IF(OR(G896&lt;1,G896&gt;E896,MOD(G896,1)&lt;&gt;0),"Semak jumlah hadir","OK")),IF(AND(G896&lt;&gt;"",G896&lt;&gt;0),"Jumlah perlu kosong / 0","OK")))))))</f>
        <v/>
      </c>
    </row>
    <row r="897" spans="11:12" ht="30" customHeight="1">
      <c r="K897" s="9">
        <f>IF(L897="","",IF(AND(L897="OK",F897="Hadir"),G897,0))</f>
        <v/>
      </c>
      <c r="L897" s="9">
        <f>IF(AND(A897="",B897="",C897="",D897="",E897="",F897="",G897="",H897="",I897="",J897=""),"",IF(OR(A897="",C897="",COUNTIF(MajlisTetamu,B897)&lt;&gt;1),"Isi ID / majlis / nama",IF(COUNTIFS(TetamuTable[ID kumpulan],A897,TetamuTable[Majlis],B897)&gt;1,"ID berganda untuk majlis",IF(NOT(ISNUMBER(E897)),"Semak kapasiti",IF(OR(E897&lt;1,MOD(E897,1)&lt;&gt;0),"Semak kapasiti",IF(AND(F897&lt;&gt;"Belum menjawab",F897&lt;&gt;"Hadir",F897&lt;&gt;"Tidak hadir"),"Isi jawapan",IF(F897="Hadir",IF(NOT(ISNUMBER(G897)),"Semak jumlah hadir",IF(OR(G897&lt;1,G897&gt;E897,MOD(G897,1)&lt;&gt;0),"Semak jumlah hadir","OK")),IF(AND(G897&lt;&gt;"",G897&lt;&gt;0),"Jumlah perlu kosong / 0","OK")))))))</f>
        <v/>
      </c>
    </row>
    <row r="898" spans="11:12" ht="30" customHeight="1">
      <c r="K898" s="9">
        <f>IF(L898="","",IF(AND(L898="OK",F898="Hadir"),G898,0))</f>
        <v/>
      </c>
      <c r="L898" s="9">
        <f>IF(AND(A898="",B898="",C898="",D898="",E898="",F898="",G898="",H898="",I898="",J898=""),"",IF(OR(A898="",C898="",COUNTIF(MajlisTetamu,B898)&lt;&gt;1),"Isi ID / majlis / nama",IF(COUNTIFS(TetamuTable[ID kumpulan],A898,TetamuTable[Majlis],B898)&gt;1,"ID berganda untuk majlis",IF(NOT(ISNUMBER(E898)),"Semak kapasiti",IF(OR(E898&lt;1,MOD(E898,1)&lt;&gt;0),"Semak kapasiti",IF(AND(F898&lt;&gt;"Belum menjawab",F898&lt;&gt;"Hadir",F898&lt;&gt;"Tidak hadir"),"Isi jawapan",IF(F898="Hadir",IF(NOT(ISNUMBER(G898)),"Semak jumlah hadir",IF(OR(G898&lt;1,G898&gt;E898,MOD(G898,1)&lt;&gt;0),"Semak jumlah hadir","OK")),IF(AND(G898&lt;&gt;"",G898&lt;&gt;0),"Jumlah perlu kosong / 0","OK")))))))</f>
        <v/>
      </c>
    </row>
    <row r="899" spans="11:12" ht="30" customHeight="1">
      <c r="K899" s="9">
        <f>IF(L899="","",IF(AND(L899="OK",F899="Hadir"),G899,0))</f>
        <v/>
      </c>
      <c r="L899" s="9">
        <f>IF(AND(A899="",B899="",C899="",D899="",E899="",F899="",G899="",H899="",I899="",J899=""),"",IF(OR(A899="",C899="",COUNTIF(MajlisTetamu,B899)&lt;&gt;1),"Isi ID / majlis / nama",IF(COUNTIFS(TetamuTable[ID kumpulan],A899,TetamuTable[Majlis],B899)&gt;1,"ID berganda untuk majlis",IF(NOT(ISNUMBER(E899)),"Semak kapasiti",IF(OR(E899&lt;1,MOD(E899,1)&lt;&gt;0),"Semak kapasiti",IF(AND(F899&lt;&gt;"Belum menjawab",F899&lt;&gt;"Hadir",F899&lt;&gt;"Tidak hadir"),"Isi jawapan",IF(F899="Hadir",IF(NOT(ISNUMBER(G899)),"Semak jumlah hadir",IF(OR(G899&lt;1,G899&gt;E899,MOD(G899,1)&lt;&gt;0),"Semak jumlah hadir","OK")),IF(AND(G899&lt;&gt;"",G899&lt;&gt;0),"Jumlah perlu kosong / 0","OK")))))))</f>
        <v/>
      </c>
    </row>
    <row r="900" spans="11:12" ht="30" customHeight="1">
      <c r="K900" s="9">
        <f>IF(L900="","",IF(AND(L900="OK",F900="Hadir"),G900,0))</f>
        <v/>
      </c>
      <c r="L900" s="9">
        <f>IF(AND(A900="",B900="",C900="",D900="",E900="",F900="",G900="",H900="",I900="",J900=""),"",IF(OR(A900="",C900="",COUNTIF(MajlisTetamu,B900)&lt;&gt;1),"Isi ID / majlis / nama",IF(COUNTIFS(TetamuTable[ID kumpulan],A900,TetamuTable[Majlis],B900)&gt;1,"ID berganda untuk majlis",IF(NOT(ISNUMBER(E900)),"Semak kapasiti",IF(OR(E900&lt;1,MOD(E900,1)&lt;&gt;0),"Semak kapasiti",IF(AND(F900&lt;&gt;"Belum menjawab",F900&lt;&gt;"Hadir",F900&lt;&gt;"Tidak hadir"),"Isi jawapan",IF(F900="Hadir",IF(NOT(ISNUMBER(G900)),"Semak jumlah hadir",IF(OR(G900&lt;1,G900&gt;E900,MOD(G900,1)&lt;&gt;0),"Semak jumlah hadir","OK")),IF(AND(G900&lt;&gt;"",G900&lt;&gt;0),"Jumlah perlu kosong / 0","OK")))))))</f>
        <v/>
      </c>
    </row>
    <row r="901" spans="11:12" ht="30" customHeight="1">
      <c r="K901" s="9">
        <f>IF(L901="","",IF(AND(L901="OK",F901="Hadir"),G901,0))</f>
        <v/>
      </c>
      <c r="L901" s="9">
        <f>IF(AND(A901="",B901="",C901="",D901="",E901="",F901="",G901="",H901="",I901="",J901=""),"",IF(OR(A901="",C901="",COUNTIF(MajlisTetamu,B901)&lt;&gt;1),"Isi ID / majlis / nama",IF(COUNTIFS(TetamuTable[ID kumpulan],A901,TetamuTable[Majlis],B901)&gt;1,"ID berganda untuk majlis",IF(NOT(ISNUMBER(E901)),"Semak kapasiti",IF(OR(E901&lt;1,MOD(E901,1)&lt;&gt;0),"Semak kapasiti",IF(AND(F901&lt;&gt;"Belum menjawab",F901&lt;&gt;"Hadir",F901&lt;&gt;"Tidak hadir"),"Isi jawapan",IF(F901="Hadir",IF(NOT(ISNUMBER(G901)),"Semak jumlah hadir",IF(OR(G901&lt;1,G901&gt;E901,MOD(G901,1)&lt;&gt;0),"Semak jumlah hadir","OK")),IF(AND(G901&lt;&gt;"",G901&lt;&gt;0),"Jumlah perlu kosong / 0","OK")))))))</f>
        <v/>
      </c>
    </row>
    <row r="902" spans="11:12" ht="30" customHeight="1">
      <c r="K902" s="9">
        <f>IF(L902="","",IF(AND(L902="OK",F902="Hadir"),G902,0))</f>
        <v/>
      </c>
      <c r="L902" s="9">
        <f>IF(AND(A902="",B902="",C902="",D902="",E902="",F902="",G902="",H902="",I902="",J902=""),"",IF(OR(A902="",C902="",COUNTIF(MajlisTetamu,B902)&lt;&gt;1),"Isi ID / majlis / nama",IF(COUNTIFS(TetamuTable[ID kumpulan],A902,TetamuTable[Majlis],B902)&gt;1,"ID berganda untuk majlis",IF(NOT(ISNUMBER(E902)),"Semak kapasiti",IF(OR(E902&lt;1,MOD(E902,1)&lt;&gt;0),"Semak kapasiti",IF(AND(F902&lt;&gt;"Belum menjawab",F902&lt;&gt;"Hadir",F902&lt;&gt;"Tidak hadir"),"Isi jawapan",IF(F902="Hadir",IF(NOT(ISNUMBER(G902)),"Semak jumlah hadir",IF(OR(G902&lt;1,G902&gt;E902,MOD(G902,1)&lt;&gt;0),"Semak jumlah hadir","OK")),IF(AND(G902&lt;&gt;"",G902&lt;&gt;0),"Jumlah perlu kosong / 0","OK")))))))</f>
        <v/>
      </c>
    </row>
    <row r="903" spans="11:12" ht="30" customHeight="1">
      <c r="K903" s="9">
        <f>IF(L903="","",IF(AND(L903="OK",F903="Hadir"),G903,0))</f>
        <v/>
      </c>
      <c r="L903" s="9">
        <f>IF(AND(A903="",B903="",C903="",D903="",E903="",F903="",G903="",H903="",I903="",J903=""),"",IF(OR(A903="",C903="",COUNTIF(MajlisTetamu,B903)&lt;&gt;1),"Isi ID / majlis / nama",IF(COUNTIFS(TetamuTable[ID kumpulan],A903,TetamuTable[Majlis],B903)&gt;1,"ID berganda untuk majlis",IF(NOT(ISNUMBER(E903)),"Semak kapasiti",IF(OR(E903&lt;1,MOD(E903,1)&lt;&gt;0),"Semak kapasiti",IF(AND(F903&lt;&gt;"Belum menjawab",F903&lt;&gt;"Hadir",F903&lt;&gt;"Tidak hadir"),"Isi jawapan",IF(F903="Hadir",IF(NOT(ISNUMBER(G903)),"Semak jumlah hadir",IF(OR(G903&lt;1,G903&gt;E903,MOD(G903,1)&lt;&gt;0),"Semak jumlah hadir","OK")),IF(AND(G903&lt;&gt;"",G903&lt;&gt;0),"Jumlah perlu kosong / 0","OK")))))))</f>
        <v/>
      </c>
    </row>
    <row r="904" spans="11:12" ht="30" customHeight="1">
      <c r="K904" s="9">
        <f>IF(L904="","",IF(AND(L904="OK",F904="Hadir"),G904,0))</f>
        <v/>
      </c>
      <c r="L904" s="9">
        <f>IF(AND(A904="",B904="",C904="",D904="",E904="",F904="",G904="",H904="",I904="",J904=""),"",IF(OR(A904="",C904="",COUNTIF(MajlisTetamu,B904)&lt;&gt;1),"Isi ID / majlis / nama",IF(COUNTIFS(TetamuTable[ID kumpulan],A904,TetamuTable[Majlis],B904)&gt;1,"ID berganda untuk majlis",IF(NOT(ISNUMBER(E904)),"Semak kapasiti",IF(OR(E904&lt;1,MOD(E904,1)&lt;&gt;0),"Semak kapasiti",IF(AND(F904&lt;&gt;"Belum menjawab",F904&lt;&gt;"Hadir",F904&lt;&gt;"Tidak hadir"),"Isi jawapan",IF(F904="Hadir",IF(NOT(ISNUMBER(G904)),"Semak jumlah hadir",IF(OR(G904&lt;1,G904&gt;E904,MOD(G904,1)&lt;&gt;0),"Semak jumlah hadir","OK")),IF(AND(G904&lt;&gt;"",G904&lt;&gt;0),"Jumlah perlu kosong / 0","OK")))))))</f>
        <v/>
      </c>
    </row>
    <row r="905" spans="11:12" ht="30" customHeight="1">
      <c r="K905" s="9">
        <f>IF(L905="","",IF(AND(L905="OK",F905="Hadir"),G905,0))</f>
        <v/>
      </c>
      <c r="L905" s="9">
        <f>IF(AND(A905="",B905="",C905="",D905="",E905="",F905="",G905="",H905="",I905="",J905=""),"",IF(OR(A905="",C905="",COUNTIF(MajlisTetamu,B905)&lt;&gt;1),"Isi ID / majlis / nama",IF(COUNTIFS(TetamuTable[ID kumpulan],A905,TetamuTable[Majlis],B905)&gt;1,"ID berganda untuk majlis",IF(NOT(ISNUMBER(E905)),"Semak kapasiti",IF(OR(E905&lt;1,MOD(E905,1)&lt;&gt;0),"Semak kapasiti",IF(AND(F905&lt;&gt;"Belum menjawab",F905&lt;&gt;"Hadir",F905&lt;&gt;"Tidak hadir"),"Isi jawapan",IF(F905="Hadir",IF(NOT(ISNUMBER(G905)),"Semak jumlah hadir",IF(OR(G905&lt;1,G905&gt;E905,MOD(G905,1)&lt;&gt;0),"Semak jumlah hadir","OK")),IF(AND(G905&lt;&gt;"",G905&lt;&gt;0),"Jumlah perlu kosong / 0","OK")))))))</f>
        <v/>
      </c>
    </row>
    <row r="906" spans="11:12" ht="30" customHeight="1">
      <c r="K906" s="9">
        <f>IF(L906="","",IF(AND(L906="OK",F906="Hadir"),G906,0))</f>
        <v/>
      </c>
      <c r="L906" s="9">
        <f>IF(AND(A906="",B906="",C906="",D906="",E906="",F906="",G906="",H906="",I906="",J906=""),"",IF(OR(A906="",C906="",COUNTIF(MajlisTetamu,B906)&lt;&gt;1),"Isi ID / majlis / nama",IF(COUNTIFS(TetamuTable[ID kumpulan],A906,TetamuTable[Majlis],B906)&gt;1,"ID berganda untuk majlis",IF(NOT(ISNUMBER(E906)),"Semak kapasiti",IF(OR(E906&lt;1,MOD(E906,1)&lt;&gt;0),"Semak kapasiti",IF(AND(F906&lt;&gt;"Belum menjawab",F906&lt;&gt;"Hadir",F906&lt;&gt;"Tidak hadir"),"Isi jawapan",IF(F906="Hadir",IF(NOT(ISNUMBER(G906)),"Semak jumlah hadir",IF(OR(G906&lt;1,G906&gt;E906,MOD(G906,1)&lt;&gt;0),"Semak jumlah hadir","OK")),IF(AND(G906&lt;&gt;"",G906&lt;&gt;0),"Jumlah perlu kosong / 0","OK")))))))</f>
        <v/>
      </c>
    </row>
    <row r="907" spans="11:12" ht="30" customHeight="1">
      <c r="K907" s="9">
        <f>IF(L907="","",IF(AND(L907="OK",F907="Hadir"),G907,0))</f>
        <v/>
      </c>
      <c r="L907" s="9">
        <f>IF(AND(A907="",B907="",C907="",D907="",E907="",F907="",G907="",H907="",I907="",J907=""),"",IF(OR(A907="",C907="",COUNTIF(MajlisTetamu,B907)&lt;&gt;1),"Isi ID / majlis / nama",IF(COUNTIFS(TetamuTable[ID kumpulan],A907,TetamuTable[Majlis],B907)&gt;1,"ID berganda untuk majlis",IF(NOT(ISNUMBER(E907)),"Semak kapasiti",IF(OR(E907&lt;1,MOD(E907,1)&lt;&gt;0),"Semak kapasiti",IF(AND(F907&lt;&gt;"Belum menjawab",F907&lt;&gt;"Hadir",F907&lt;&gt;"Tidak hadir"),"Isi jawapan",IF(F907="Hadir",IF(NOT(ISNUMBER(G907)),"Semak jumlah hadir",IF(OR(G907&lt;1,G907&gt;E907,MOD(G907,1)&lt;&gt;0),"Semak jumlah hadir","OK")),IF(AND(G907&lt;&gt;"",G907&lt;&gt;0),"Jumlah perlu kosong / 0","OK")))))))</f>
        <v/>
      </c>
    </row>
    <row r="908" spans="11:12" ht="30" customHeight="1">
      <c r="K908" s="9">
        <f>IF(L908="","",IF(AND(L908="OK",F908="Hadir"),G908,0))</f>
        <v/>
      </c>
      <c r="L908" s="9">
        <f>IF(AND(A908="",B908="",C908="",D908="",E908="",F908="",G908="",H908="",I908="",J908=""),"",IF(OR(A908="",C908="",COUNTIF(MajlisTetamu,B908)&lt;&gt;1),"Isi ID / majlis / nama",IF(COUNTIFS(TetamuTable[ID kumpulan],A908,TetamuTable[Majlis],B908)&gt;1,"ID berganda untuk majlis",IF(NOT(ISNUMBER(E908)),"Semak kapasiti",IF(OR(E908&lt;1,MOD(E908,1)&lt;&gt;0),"Semak kapasiti",IF(AND(F908&lt;&gt;"Belum menjawab",F908&lt;&gt;"Hadir",F908&lt;&gt;"Tidak hadir"),"Isi jawapan",IF(F908="Hadir",IF(NOT(ISNUMBER(G908)),"Semak jumlah hadir",IF(OR(G908&lt;1,G908&gt;E908,MOD(G908,1)&lt;&gt;0),"Semak jumlah hadir","OK")),IF(AND(G908&lt;&gt;"",G908&lt;&gt;0),"Jumlah perlu kosong / 0","OK")))))))</f>
        <v/>
      </c>
    </row>
    <row r="909" spans="11:12" ht="30" customHeight="1">
      <c r="K909" s="9">
        <f>IF(L909="","",IF(AND(L909="OK",F909="Hadir"),G909,0))</f>
        <v/>
      </c>
      <c r="L909" s="9">
        <f>IF(AND(A909="",B909="",C909="",D909="",E909="",F909="",G909="",H909="",I909="",J909=""),"",IF(OR(A909="",C909="",COUNTIF(MajlisTetamu,B909)&lt;&gt;1),"Isi ID / majlis / nama",IF(COUNTIFS(TetamuTable[ID kumpulan],A909,TetamuTable[Majlis],B909)&gt;1,"ID berganda untuk majlis",IF(NOT(ISNUMBER(E909)),"Semak kapasiti",IF(OR(E909&lt;1,MOD(E909,1)&lt;&gt;0),"Semak kapasiti",IF(AND(F909&lt;&gt;"Belum menjawab",F909&lt;&gt;"Hadir",F909&lt;&gt;"Tidak hadir"),"Isi jawapan",IF(F909="Hadir",IF(NOT(ISNUMBER(G909)),"Semak jumlah hadir",IF(OR(G909&lt;1,G909&gt;E909,MOD(G909,1)&lt;&gt;0),"Semak jumlah hadir","OK")),IF(AND(G909&lt;&gt;"",G909&lt;&gt;0),"Jumlah perlu kosong / 0","OK")))))))</f>
        <v/>
      </c>
    </row>
    <row r="910" spans="11:12" ht="30" customHeight="1">
      <c r="K910" s="9">
        <f>IF(L910="","",IF(AND(L910="OK",F910="Hadir"),G910,0))</f>
        <v/>
      </c>
      <c r="L910" s="9">
        <f>IF(AND(A910="",B910="",C910="",D910="",E910="",F910="",G910="",H910="",I910="",J910=""),"",IF(OR(A910="",C910="",COUNTIF(MajlisTetamu,B910)&lt;&gt;1),"Isi ID / majlis / nama",IF(COUNTIFS(TetamuTable[ID kumpulan],A910,TetamuTable[Majlis],B910)&gt;1,"ID berganda untuk majlis",IF(NOT(ISNUMBER(E910)),"Semak kapasiti",IF(OR(E910&lt;1,MOD(E910,1)&lt;&gt;0),"Semak kapasiti",IF(AND(F910&lt;&gt;"Belum menjawab",F910&lt;&gt;"Hadir",F910&lt;&gt;"Tidak hadir"),"Isi jawapan",IF(F910="Hadir",IF(NOT(ISNUMBER(G910)),"Semak jumlah hadir",IF(OR(G910&lt;1,G910&gt;E910,MOD(G910,1)&lt;&gt;0),"Semak jumlah hadir","OK")),IF(AND(G910&lt;&gt;"",G910&lt;&gt;0),"Jumlah perlu kosong / 0","OK")))))))</f>
        <v/>
      </c>
    </row>
    <row r="911" spans="11:12" ht="30" customHeight="1">
      <c r="K911" s="9">
        <f>IF(L911="","",IF(AND(L911="OK",F911="Hadir"),G911,0))</f>
        <v/>
      </c>
      <c r="L911" s="9">
        <f>IF(AND(A911="",B911="",C911="",D911="",E911="",F911="",G911="",H911="",I911="",J911=""),"",IF(OR(A911="",C911="",COUNTIF(MajlisTetamu,B911)&lt;&gt;1),"Isi ID / majlis / nama",IF(COUNTIFS(TetamuTable[ID kumpulan],A911,TetamuTable[Majlis],B911)&gt;1,"ID berganda untuk majlis",IF(NOT(ISNUMBER(E911)),"Semak kapasiti",IF(OR(E911&lt;1,MOD(E911,1)&lt;&gt;0),"Semak kapasiti",IF(AND(F911&lt;&gt;"Belum menjawab",F911&lt;&gt;"Hadir",F911&lt;&gt;"Tidak hadir"),"Isi jawapan",IF(F911="Hadir",IF(NOT(ISNUMBER(G911)),"Semak jumlah hadir",IF(OR(G911&lt;1,G911&gt;E911,MOD(G911,1)&lt;&gt;0),"Semak jumlah hadir","OK")),IF(AND(G911&lt;&gt;"",G911&lt;&gt;0),"Jumlah perlu kosong / 0","OK")))))))</f>
        <v/>
      </c>
    </row>
    <row r="912" spans="11:12" ht="30" customHeight="1">
      <c r="K912" s="9">
        <f>IF(L912="","",IF(AND(L912="OK",F912="Hadir"),G912,0))</f>
        <v/>
      </c>
      <c r="L912" s="9">
        <f>IF(AND(A912="",B912="",C912="",D912="",E912="",F912="",G912="",H912="",I912="",J912=""),"",IF(OR(A912="",C912="",COUNTIF(MajlisTetamu,B912)&lt;&gt;1),"Isi ID / majlis / nama",IF(COUNTIFS(TetamuTable[ID kumpulan],A912,TetamuTable[Majlis],B912)&gt;1,"ID berganda untuk majlis",IF(NOT(ISNUMBER(E912)),"Semak kapasiti",IF(OR(E912&lt;1,MOD(E912,1)&lt;&gt;0),"Semak kapasiti",IF(AND(F912&lt;&gt;"Belum menjawab",F912&lt;&gt;"Hadir",F912&lt;&gt;"Tidak hadir"),"Isi jawapan",IF(F912="Hadir",IF(NOT(ISNUMBER(G912)),"Semak jumlah hadir",IF(OR(G912&lt;1,G912&gt;E912,MOD(G912,1)&lt;&gt;0),"Semak jumlah hadir","OK")),IF(AND(G912&lt;&gt;"",G912&lt;&gt;0),"Jumlah perlu kosong / 0","OK")))))))</f>
        <v/>
      </c>
    </row>
    <row r="913" spans="11:12" ht="30" customHeight="1">
      <c r="K913" s="9">
        <f>IF(L913="","",IF(AND(L913="OK",F913="Hadir"),G913,0))</f>
        <v/>
      </c>
      <c r="L913" s="9">
        <f>IF(AND(A913="",B913="",C913="",D913="",E913="",F913="",G913="",H913="",I913="",J913=""),"",IF(OR(A913="",C913="",COUNTIF(MajlisTetamu,B913)&lt;&gt;1),"Isi ID / majlis / nama",IF(COUNTIFS(TetamuTable[ID kumpulan],A913,TetamuTable[Majlis],B913)&gt;1,"ID berganda untuk majlis",IF(NOT(ISNUMBER(E913)),"Semak kapasiti",IF(OR(E913&lt;1,MOD(E913,1)&lt;&gt;0),"Semak kapasiti",IF(AND(F913&lt;&gt;"Belum menjawab",F913&lt;&gt;"Hadir",F913&lt;&gt;"Tidak hadir"),"Isi jawapan",IF(F913="Hadir",IF(NOT(ISNUMBER(G913)),"Semak jumlah hadir",IF(OR(G913&lt;1,G913&gt;E913,MOD(G913,1)&lt;&gt;0),"Semak jumlah hadir","OK")),IF(AND(G913&lt;&gt;"",G913&lt;&gt;0),"Jumlah perlu kosong / 0","OK")))))))</f>
        <v/>
      </c>
    </row>
    <row r="914" spans="11:12" ht="30" customHeight="1">
      <c r="K914" s="9">
        <f>IF(L914="","",IF(AND(L914="OK",F914="Hadir"),G914,0))</f>
        <v/>
      </c>
      <c r="L914" s="9">
        <f>IF(AND(A914="",B914="",C914="",D914="",E914="",F914="",G914="",H914="",I914="",J914=""),"",IF(OR(A914="",C914="",COUNTIF(MajlisTetamu,B914)&lt;&gt;1),"Isi ID / majlis / nama",IF(COUNTIFS(TetamuTable[ID kumpulan],A914,TetamuTable[Majlis],B914)&gt;1,"ID berganda untuk majlis",IF(NOT(ISNUMBER(E914)),"Semak kapasiti",IF(OR(E914&lt;1,MOD(E914,1)&lt;&gt;0),"Semak kapasiti",IF(AND(F914&lt;&gt;"Belum menjawab",F914&lt;&gt;"Hadir",F914&lt;&gt;"Tidak hadir"),"Isi jawapan",IF(F914="Hadir",IF(NOT(ISNUMBER(G914)),"Semak jumlah hadir",IF(OR(G914&lt;1,G914&gt;E914,MOD(G914,1)&lt;&gt;0),"Semak jumlah hadir","OK")),IF(AND(G914&lt;&gt;"",G914&lt;&gt;0),"Jumlah perlu kosong / 0","OK")))))))</f>
        <v/>
      </c>
    </row>
    <row r="915" spans="11:12" ht="30" customHeight="1">
      <c r="K915" s="9">
        <f>IF(L915="","",IF(AND(L915="OK",F915="Hadir"),G915,0))</f>
        <v/>
      </c>
      <c r="L915" s="9">
        <f>IF(AND(A915="",B915="",C915="",D915="",E915="",F915="",G915="",H915="",I915="",J915=""),"",IF(OR(A915="",C915="",COUNTIF(MajlisTetamu,B915)&lt;&gt;1),"Isi ID / majlis / nama",IF(COUNTIFS(TetamuTable[ID kumpulan],A915,TetamuTable[Majlis],B915)&gt;1,"ID berganda untuk majlis",IF(NOT(ISNUMBER(E915)),"Semak kapasiti",IF(OR(E915&lt;1,MOD(E915,1)&lt;&gt;0),"Semak kapasiti",IF(AND(F915&lt;&gt;"Belum menjawab",F915&lt;&gt;"Hadir",F915&lt;&gt;"Tidak hadir"),"Isi jawapan",IF(F915="Hadir",IF(NOT(ISNUMBER(G915)),"Semak jumlah hadir",IF(OR(G915&lt;1,G915&gt;E915,MOD(G915,1)&lt;&gt;0),"Semak jumlah hadir","OK")),IF(AND(G915&lt;&gt;"",G915&lt;&gt;0),"Jumlah perlu kosong / 0","OK")))))))</f>
        <v/>
      </c>
    </row>
    <row r="916" spans="11:12" ht="30" customHeight="1">
      <c r="K916" s="9">
        <f>IF(L916="","",IF(AND(L916="OK",F916="Hadir"),G916,0))</f>
        <v/>
      </c>
      <c r="L916" s="9">
        <f>IF(AND(A916="",B916="",C916="",D916="",E916="",F916="",G916="",H916="",I916="",J916=""),"",IF(OR(A916="",C916="",COUNTIF(MajlisTetamu,B916)&lt;&gt;1),"Isi ID / majlis / nama",IF(COUNTIFS(TetamuTable[ID kumpulan],A916,TetamuTable[Majlis],B916)&gt;1,"ID berganda untuk majlis",IF(NOT(ISNUMBER(E916)),"Semak kapasiti",IF(OR(E916&lt;1,MOD(E916,1)&lt;&gt;0),"Semak kapasiti",IF(AND(F916&lt;&gt;"Belum menjawab",F916&lt;&gt;"Hadir",F916&lt;&gt;"Tidak hadir"),"Isi jawapan",IF(F916="Hadir",IF(NOT(ISNUMBER(G916)),"Semak jumlah hadir",IF(OR(G916&lt;1,G916&gt;E916,MOD(G916,1)&lt;&gt;0),"Semak jumlah hadir","OK")),IF(AND(G916&lt;&gt;"",G916&lt;&gt;0),"Jumlah perlu kosong / 0","OK")))))))</f>
        <v/>
      </c>
    </row>
    <row r="917" spans="11:12" ht="30" customHeight="1">
      <c r="K917" s="9">
        <f>IF(L917="","",IF(AND(L917="OK",F917="Hadir"),G917,0))</f>
        <v/>
      </c>
      <c r="L917" s="9">
        <f>IF(AND(A917="",B917="",C917="",D917="",E917="",F917="",G917="",H917="",I917="",J917=""),"",IF(OR(A917="",C917="",COUNTIF(MajlisTetamu,B917)&lt;&gt;1),"Isi ID / majlis / nama",IF(COUNTIFS(TetamuTable[ID kumpulan],A917,TetamuTable[Majlis],B917)&gt;1,"ID berganda untuk majlis",IF(NOT(ISNUMBER(E917)),"Semak kapasiti",IF(OR(E917&lt;1,MOD(E917,1)&lt;&gt;0),"Semak kapasiti",IF(AND(F917&lt;&gt;"Belum menjawab",F917&lt;&gt;"Hadir",F917&lt;&gt;"Tidak hadir"),"Isi jawapan",IF(F917="Hadir",IF(NOT(ISNUMBER(G917)),"Semak jumlah hadir",IF(OR(G917&lt;1,G917&gt;E917,MOD(G917,1)&lt;&gt;0),"Semak jumlah hadir","OK")),IF(AND(G917&lt;&gt;"",G917&lt;&gt;0),"Jumlah perlu kosong / 0","OK")))))))</f>
        <v/>
      </c>
    </row>
    <row r="918" spans="11:12" ht="30" customHeight="1">
      <c r="K918" s="9">
        <f>IF(L918="","",IF(AND(L918="OK",F918="Hadir"),G918,0))</f>
        <v/>
      </c>
      <c r="L918" s="9">
        <f>IF(AND(A918="",B918="",C918="",D918="",E918="",F918="",G918="",H918="",I918="",J918=""),"",IF(OR(A918="",C918="",COUNTIF(MajlisTetamu,B918)&lt;&gt;1),"Isi ID / majlis / nama",IF(COUNTIFS(TetamuTable[ID kumpulan],A918,TetamuTable[Majlis],B918)&gt;1,"ID berganda untuk majlis",IF(NOT(ISNUMBER(E918)),"Semak kapasiti",IF(OR(E918&lt;1,MOD(E918,1)&lt;&gt;0),"Semak kapasiti",IF(AND(F918&lt;&gt;"Belum menjawab",F918&lt;&gt;"Hadir",F918&lt;&gt;"Tidak hadir"),"Isi jawapan",IF(F918="Hadir",IF(NOT(ISNUMBER(G918)),"Semak jumlah hadir",IF(OR(G918&lt;1,G918&gt;E918,MOD(G918,1)&lt;&gt;0),"Semak jumlah hadir","OK")),IF(AND(G918&lt;&gt;"",G918&lt;&gt;0),"Jumlah perlu kosong / 0","OK")))))))</f>
        <v/>
      </c>
    </row>
    <row r="919" spans="11:12" ht="30" customHeight="1">
      <c r="K919" s="9">
        <f>IF(L919="","",IF(AND(L919="OK",F919="Hadir"),G919,0))</f>
        <v/>
      </c>
      <c r="L919" s="9">
        <f>IF(AND(A919="",B919="",C919="",D919="",E919="",F919="",G919="",H919="",I919="",J919=""),"",IF(OR(A919="",C919="",COUNTIF(MajlisTetamu,B919)&lt;&gt;1),"Isi ID / majlis / nama",IF(COUNTIFS(TetamuTable[ID kumpulan],A919,TetamuTable[Majlis],B919)&gt;1,"ID berganda untuk majlis",IF(NOT(ISNUMBER(E919)),"Semak kapasiti",IF(OR(E919&lt;1,MOD(E919,1)&lt;&gt;0),"Semak kapasiti",IF(AND(F919&lt;&gt;"Belum menjawab",F919&lt;&gt;"Hadir",F919&lt;&gt;"Tidak hadir"),"Isi jawapan",IF(F919="Hadir",IF(NOT(ISNUMBER(G919)),"Semak jumlah hadir",IF(OR(G919&lt;1,G919&gt;E919,MOD(G919,1)&lt;&gt;0),"Semak jumlah hadir","OK")),IF(AND(G919&lt;&gt;"",G919&lt;&gt;0),"Jumlah perlu kosong / 0","OK")))))))</f>
        <v/>
      </c>
    </row>
    <row r="920" spans="11:12" ht="30" customHeight="1">
      <c r="K920" s="9">
        <f>IF(L920="","",IF(AND(L920="OK",F920="Hadir"),G920,0))</f>
        <v/>
      </c>
      <c r="L920" s="9">
        <f>IF(AND(A920="",B920="",C920="",D920="",E920="",F920="",G920="",H920="",I920="",J920=""),"",IF(OR(A920="",C920="",COUNTIF(MajlisTetamu,B920)&lt;&gt;1),"Isi ID / majlis / nama",IF(COUNTIFS(TetamuTable[ID kumpulan],A920,TetamuTable[Majlis],B920)&gt;1,"ID berganda untuk majlis",IF(NOT(ISNUMBER(E920)),"Semak kapasiti",IF(OR(E920&lt;1,MOD(E920,1)&lt;&gt;0),"Semak kapasiti",IF(AND(F920&lt;&gt;"Belum menjawab",F920&lt;&gt;"Hadir",F920&lt;&gt;"Tidak hadir"),"Isi jawapan",IF(F920="Hadir",IF(NOT(ISNUMBER(G920)),"Semak jumlah hadir",IF(OR(G920&lt;1,G920&gt;E920,MOD(G920,1)&lt;&gt;0),"Semak jumlah hadir","OK")),IF(AND(G920&lt;&gt;"",G920&lt;&gt;0),"Jumlah perlu kosong / 0","OK")))))))</f>
        <v/>
      </c>
    </row>
    <row r="921" spans="11:12" ht="30" customHeight="1">
      <c r="K921" s="9">
        <f>IF(L921="","",IF(AND(L921="OK",F921="Hadir"),G921,0))</f>
        <v/>
      </c>
      <c r="L921" s="9">
        <f>IF(AND(A921="",B921="",C921="",D921="",E921="",F921="",G921="",H921="",I921="",J921=""),"",IF(OR(A921="",C921="",COUNTIF(MajlisTetamu,B921)&lt;&gt;1),"Isi ID / majlis / nama",IF(COUNTIFS(TetamuTable[ID kumpulan],A921,TetamuTable[Majlis],B921)&gt;1,"ID berganda untuk majlis",IF(NOT(ISNUMBER(E921)),"Semak kapasiti",IF(OR(E921&lt;1,MOD(E921,1)&lt;&gt;0),"Semak kapasiti",IF(AND(F921&lt;&gt;"Belum menjawab",F921&lt;&gt;"Hadir",F921&lt;&gt;"Tidak hadir"),"Isi jawapan",IF(F921="Hadir",IF(NOT(ISNUMBER(G921)),"Semak jumlah hadir",IF(OR(G921&lt;1,G921&gt;E921,MOD(G921,1)&lt;&gt;0),"Semak jumlah hadir","OK")),IF(AND(G921&lt;&gt;"",G921&lt;&gt;0),"Jumlah perlu kosong / 0","OK")))))))</f>
        <v/>
      </c>
    </row>
    <row r="922" spans="11:12" ht="30" customHeight="1">
      <c r="K922" s="9">
        <f>IF(L922="","",IF(AND(L922="OK",F922="Hadir"),G922,0))</f>
        <v/>
      </c>
      <c r="L922" s="9">
        <f>IF(AND(A922="",B922="",C922="",D922="",E922="",F922="",G922="",H922="",I922="",J922=""),"",IF(OR(A922="",C922="",COUNTIF(MajlisTetamu,B922)&lt;&gt;1),"Isi ID / majlis / nama",IF(COUNTIFS(TetamuTable[ID kumpulan],A922,TetamuTable[Majlis],B922)&gt;1,"ID berganda untuk majlis",IF(NOT(ISNUMBER(E922)),"Semak kapasiti",IF(OR(E922&lt;1,MOD(E922,1)&lt;&gt;0),"Semak kapasiti",IF(AND(F922&lt;&gt;"Belum menjawab",F922&lt;&gt;"Hadir",F922&lt;&gt;"Tidak hadir"),"Isi jawapan",IF(F922="Hadir",IF(NOT(ISNUMBER(G922)),"Semak jumlah hadir",IF(OR(G922&lt;1,G922&gt;E922,MOD(G922,1)&lt;&gt;0),"Semak jumlah hadir","OK")),IF(AND(G922&lt;&gt;"",G922&lt;&gt;0),"Jumlah perlu kosong / 0","OK")))))))</f>
        <v/>
      </c>
    </row>
    <row r="923" spans="11:12" ht="30" customHeight="1">
      <c r="K923" s="9">
        <f>IF(L923="","",IF(AND(L923="OK",F923="Hadir"),G923,0))</f>
        <v/>
      </c>
      <c r="L923" s="9">
        <f>IF(AND(A923="",B923="",C923="",D923="",E923="",F923="",G923="",H923="",I923="",J923=""),"",IF(OR(A923="",C923="",COUNTIF(MajlisTetamu,B923)&lt;&gt;1),"Isi ID / majlis / nama",IF(COUNTIFS(TetamuTable[ID kumpulan],A923,TetamuTable[Majlis],B923)&gt;1,"ID berganda untuk majlis",IF(NOT(ISNUMBER(E923)),"Semak kapasiti",IF(OR(E923&lt;1,MOD(E923,1)&lt;&gt;0),"Semak kapasiti",IF(AND(F923&lt;&gt;"Belum menjawab",F923&lt;&gt;"Hadir",F923&lt;&gt;"Tidak hadir"),"Isi jawapan",IF(F923="Hadir",IF(NOT(ISNUMBER(G923)),"Semak jumlah hadir",IF(OR(G923&lt;1,G923&gt;E923,MOD(G923,1)&lt;&gt;0),"Semak jumlah hadir","OK")),IF(AND(G923&lt;&gt;"",G923&lt;&gt;0),"Jumlah perlu kosong / 0","OK")))))))</f>
        <v/>
      </c>
    </row>
    <row r="924" spans="11:12" ht="30" customHeight="1">
      <c r="K924" s="9">
        <f>IF(L924="","",IF(AND(L924="OK",F924="Hadir"),G924,0))</f>
        <v/>
      </c>
      <c r="L924" s="9">
        <f>IF(AND(A924="",B924="",C924="",D924="",E924="",F924="",G924="",H924="",I924="",J924=""),"",IF(OR(A924="",C924="",COUNTIF(MajlisTetamu,B924)&lt;&gt;1),"Isi ID / majlis / nama",IF(COUNTIFS(TetamuTable[ID kumpulan],A924,TetamuTable[Majlis],B924)&gt;1,"ID berganda untuk majlis",IF(NOT(ISNUMBER(E924)),"Semak kapasiti",IF(OR(E924&lt;1,MOD(E924,1)&lt;&gt;0),"Semak kapasiti",IF(AND(F924&lt;&gt;"Belum menjawab",F924&lt;&gt;"Hadir",F924&lt;&gt;"Tidak hadir"),"Isi jawapan",IF(F924="Hadir",IF(NOT(ISNUMBER(G924)),"Semak jumlah hadir",IF(OR(G924&lt;1,G924&gt;E924,MOD(G924,1)&lt;&gt;0),"Semak jumlah hadir","OK")),IF(AND(G924&lt;&gt;"",G924&lt;&gt;0),"Jumlah perlu kosong / 0","OK")))))))</f>
        <v/>
      </c>
    </row>
    <row r="925" spans="11:12" ht="30" customHeight="1">
      <c r="K925" s="9">
        <f>IF(L925="","",IF(AND(L925="OK",F925="Hadir"),G925,0))</f>
        <v/>
      </c>
      <c r="L925" s="9">
        <f>IF(AND(A925="",B925="",C925="",D925="",E925="",F925="",G925="",H925="",I925="",J925=""),"",IF(OR(A925="",C925="",COUNTIF(MajlisTetamu,B925)&lt;&gt;1),"Isi ID / majlis / nama",IF(COUNTIFS(TetamuTable[ID kumpulan],A925,TetamuTable[Majlis],B925)&gt;1,"ID berganda untuk majlis",IF(NOT(ISNUMBER(E925)),"Semak kapasiti",IF(OR(E925&lt;1,MOD(E925,1)&lt;&gt;0),"Semak kapasiti",IF(AND(F925&lt;&gt;"Belum menjawab",F925&lt;&gt;"Hadir",F925&lt;&gt;"Tidak hadir"),"Isi jawapan",IF(F925="Hadir",IF(NOT(ISNUMBER(G925)),"Semak jumlah hadir",IF(OR(G925&lt;1,G925&gt;E925,MOD(G925,1)&lt;&gt;0),"Semak jumlah hadir","OK")),IF(AND(G925&lt;&gt;"",G925&lt;&gt;0),"Jumlah perlu kosong / 0","OK")))))))</f>
        <v/>
      </c>
    </row>
    <row r="926" spans="11:12" ht="30" customHeight="1">
      <c r="K926" s="9">
        <f>IF(L926="","",IF(AND(L926="OK",F926="Hadir"),G926,0))</f>
        <v/>
      </c>
      <c r="L926" s="9">
        <f>IF(AND(A926="",B926="",C926="",D926="",E926="",F926="",G926="",H926="",I926="",J926=""),"",IF(OR(A926="",C926="",COUNTIF(MajlisTetamu,B926)&lt;&gt;1),"Isi ID / majlis / nama",IF(COUNTIFS(TetamuTable[ID kumpulan],A926,TetamuTable[Majlis],B926)&gt;1,"ID berganda untuk majlis",IF(NOT(ISNUMBER(E926)),"Semak kapasiti",IF(OR(E926&lt;1,MOD(E926,1)&lt;&gt;0),"Semak kapasiti",IF(AND(F926&lt;&gt;"Belum menjawab",F926&lt;&gt;"Hadir",F926&lt;&gt;"Tidak hadir"),"Isi jawapan",IF(F926="Hadir",IF(NOT(ISNUMBER(G926)),"Semak jumlah hadir",IF(OR(G926&lt;1,G926&gt;E926,MOD(G926,1)&lt;&gt;0),"Semak jumlah hadir","OK")),IF(AND(G926&lt;&gt;"",G926&lt;&gt;0),"Jumlah perlu kosong / 0","OK")))))))</f>
        <v/>
      </c>
    </row>
    <row r="927" spans="11:12" ht="30" customHeight="1">
      <c r="K927" s="9">
        <f>IF(L927="","",IF(AND(L927="OK",F927="Hadir"),G927,0))</f>
        <v/>
      </c>
      <c r="L927" s="9">
        <f>IF(AND(A927="",B927="",C927="",D927="",E927="",F927="",G927="",H927="",I927="",J927=""),"",IF(OR(A927="",C927="",COUNTIF(MajlisTetamu,B927)&lt;&gt;1),"Isi ID / majlis / nama",IF(COUNTIFS(TetamuTable[ID kumpulan],A927,TetamuTable[Majlis],B927)&gt;1,"ID berganda untuk majlis",IF(NOT(ISNUMBER(E927)),"Semak kapasiti",IF(OR(E927&lt;1,MOD(E927,1)&lt;&gt;0),"Semak kapasiti",IF(AND(F927&lt;&gt;"Belum menjawab",F927&lt;&gt;"Hadir",F927&lt;&gt;"Tidak hadir"),"Isi jawapan",IF(F927="Hadir",IF(NOT(ISNUMBER(G927)),"Semak jumlah hadir",IF(OR(G927&lt;1,G927&gt;E927,MOD(G927,1)&lt;&gt;0),"Semak jumlah hadir","OK")),IF(AND(G927&lt;&gt;"",G927&lt;&gt;0),"Jumlah perlu kosong / 0","OK")))))))</f>
        <v/>
      </c>
    </row>
    <row r="928" spans="11:12" ht="30" customHeight="1">
      <c r="K928" s="9">
        <f>IF(L928="","",IF(AND(L928="OK",F928="Hadir"),G928,0))</f>
        <v/>
      </c>
      <c r="L928" s="9">
        <f>IF(AND(A928="",B928="",C928="",D928="",E928="",F928="",G928="",H928="",I928="",J928=""),"",IF(OR(A928="",C928="",COUNTIF(MajlisTetamu,B928)&lt;&gt;1),"Isi ID / majlis / nama",IF(COUNTIFS(TetamuTable[ID kumpulan],A928,TetamuTable[Majlis],B928)&gt;1,"ID berganda untuk majlis",IF(NOT(ISNUMBER(E928)),"Semak kapasiti",IF(OR(E928&lt;1,MOD(E928,1)&lt;&gt;0),"Semak kapasiti",IF(AND(F928&lt;&gt;"Belum menjawab",F928&lt;&gt;"Hadir",F928&lt;&gt;"Tidak hadir"),"Isi jawapan",IF(F928="Hadir",IF(NOT(ISNUMBER(G928)),"Semak jumlah hadir",IF(OR(G928&lt;1,G928&gt;E928,MOD(G928,1)&lt;&gt;0),"Semak jumlah hadir","OK")),IF(AND(G928&lt;&gt;"",G928&lt;&gt;0),"Jumlah perlu kosong / 0","OK")))))))</f>
        <v/>
      </c>
    </row>
    <row r="929" spans="11:12" ht="30" customHeight="1">
      <c r="K929" s="9">
        <f>IF(L929="","",IF(AND(L929="OK",F929="Hadir"),G929,0))</f>
        <v/>
      </c>
      <c r="L929" s="9">
        <f>IF(AND(A929="",B929="",C929="",D929="",E929="",F929="",G929="",H929="",I929="",J929=""),"",IF(OR(A929="",C929="",COUNTIF(MajlisTetamu,B929)&lt;&gt;1),"Isi ID / majlis / nama",IF(COUNTIFS(TetamuTable[ID kumpulan],A929,TetamuTable[Majlis],B929)&gt;1,"ID berganda untuk majlis",IF(NOT(ISNUMBER(E929)),"Semak kapasiti",IF(OR(E929&lt;1,MOD(E929,1)&lt;&gt;0),"Semak kapasiti",IF(AND(F929&lt;&gt;"Belum menjawab",F929&lt;&gt;"Hadir",F929&lt;&gt;"Tidak hadir"),"Isi jawapan",IF(F929="Hadir",IF(NOT(ISNUMBER(G929)),"Semak jumlah hadir",IF(OR(G929&lt;1,G929&gt;E929,MOD(G929,1)&lt;&gt;0),"Semak jumlah hadir","OK")),IF(AND(G929&lt;&gt;"",G929&lt;&gt;0),"Jumlah perlu kosong / 0","OK")))))))</f>
        <v/>
      </c>
    </row>
    <row r="930" spans="11:12" ht="30" customHeight="1">
      <c r="K930" s="9">
        <f>IF(L930="","",IF(AND(L930="OK",F930="Hadir"),G930,0))</f>
        <v/>
      </c>
      <c r="L930" s="9">
        <f>IF(AND(A930="",B930="",C930="",D930="",E930="",F930="",G930="",H930="",I930="",J930=""),"",IF(OR(A930="",C930="",COUNTIF(MajlisTetamu,B930)&lt;&gt;1),"Isi ID / majlis / nama",IF(COUNTIFS(TetamuTable[ID kumpulan],A930,TetamuTable[Majlis],B930)&gt;1,"ID berganda untuk majlis",IF(NOT(ISNUMBER(E930)),"Semak kapasiti",IF(OR(E930&lt;1,MOD(E930,1)&lt;&gt;0),"Semak kapasiti",IF(AND(F930&lt;&gt;"Belum menjawab",F930&lt;&gt;"Hadir",F930&lt;&gt;"Tidak hadir"),"Isi jawapan",IF(F930="Hadir",IF(NOT(ISNUMBER(G930)),"Semak jumlah hadir",IF(OR(G930&lt;1,G930&gt;E930,MOD(G930,1)&lt;&gt;0),"Semak jumlah hadir","OK")),IF(AND(G930&lt;&gt;"",G930&lt;&gt;0),"Jumlah perlu kosong / 0","OK")))))))</f>
        <v/>
      </c>
    </row>
    <row r="931" spans="11:12" ht="30" customHeight="1">
      <c r="K931" s="9">
        <f>IF(L931="","",IF(AND(L931="OK",F931="Hadir"),G931,0))</f>
        <v/>
      </c>
      <c r="L931" s="9">
        <f>IF(AND(A931="",B931="",C931="",D931="",E931="",F931="",G931="",H931="",I931="",J931=""),"",IF(OR(A931="",C931="",COUNTIF(MajlisTetamu,B931)&lt;&gt;1),"Isi ID / majlis / nama",IF(COUNTIFS(TetamuTable[ID kumpulan],A931,TetamuTable[Majlis],B931)&gt;1,"ID berganda untuk majlis",IF(NOT(ISNUMBER(E931)),"Semak kapasiti",IF(OR(E931&lt;1,MOD(E931,1)&lt;&gt;0),"Semak kapasiti",IF(AND(F931&lt;&gt;"Belum menjawab",F931&lt;&gt;"Hadir",F931&lt;&gt;"Tidak hadir"),"Isi jawapan",IF(F931="Hadir",IF(NOT(ISNUMBER(G931)),"Semak jumlah hadir",IF(OR(G931&lt;1,G931&gt;E931,MOD(G931,1)&lt;&gt;0),"Semak jumlah hadir","OK")),IF(AND(G931&lt;&gt;"",G931&lt;&gt;0),"Jumlah perlu kosong / 0","OK")))))))</f>
        <v/>
      </c>
    </row>
    <row r="932" spans="11:12" ht="30" customHeight="1">
      <c r="K932" s="9">
        <f>IF(L932="","",IF(AND(L932="OK",F932="Hadir"),G932,0))</f>
        <v/>
      </c>
      <c r="L932" s="9">
        <f>IF(AND(A932="",B932="",C932="",D932="",E932="",F932="",G932="",H932="",I932="",J932=""),"",IF(OR(A932="",C932="",COUNTIF(MajlisTetamu,B932)&lt;&gt;1),"Isi ID / majlis / nama",IF(COUNTIFS(TetamuTable[ID kumpulan],A932,TetamuTable[Majlis],B932)&gt;1,"ID berganda untuk majlis",IF(NOT(ISNUMBER(E932)),"Semak kapasiti",IF(OR(E932&lt;1,MOD(E932,1)&lt;&gt;0),"Semak kapasiti",IF(AND(F932&lt;&gt;"Belum menjawab",F932&lt;&gt;"Hadir",F932&lt;&gt;"Tidak hadir"),"Isi jawapan",IF(F932="Hadir",IF(NOT(ISNUMBER(G932)),"Semak jumlah hadir",IF(OR(G932&lt;1,G932&gt;E932,MOD(G932,1)&lt;&gt;0),"Semak jumlah hadir","OK")),IF(AND(G932&lt;&gt;"",G932&lt;&gt;0),"Jumlah perlu kosong / 0","OK")))))))</f>
        <v/>
      </c>
    </row>
    <row r="933" spans="11:12" ht="30" customHeight="1">
      <c r="K933" s="9">
        <f>IF(L933="","",IF(AND(L933="OK",F933="Hadir"),G933,0))</f>
        <v/>
      </c>
      <c r="L933" s="9">
        <f>IF(AND(A933="",B933="",C933="",D933="",E933="",F933="",G933="",H933="",I933="",J933=""),"",IF(OR(A933="",C933="",COUNTIF(MajlisTetamu,B933)&lt;&gt;1),"Isi ID / majlis / nama",IF(COUNTIFS(TetamuTable[ID kumpulan],A933,TetamuTable[Majlis],B933)&gt;1,"ID berganda untuk majlis",IF(NOT(ISNUMBER(E933)),"Semak kapasiti",IF(OR(E933&lt;1,MOD(E933,1)&lt;&gt;0),"Semak kapasiti",IF(AND(F933&lt;&gt;"Belum menjawab",F933&lt;&gt;"Hadir",F933&lt;&gt;"Tidak hadir"),"Isi jawapan",IF(F933="Hadir",IF(NOT(ISNUMBER(G933)),"Semak jumlah hadir",IF(OR(G933&lt;1,G933&gt;E933,MOD(G933,1)&lt;&gt;0),"Semak jumlah hadir","OK")),IF(AND(G933&lt;&gt;"",G933&lt;&gt;0),"Jumlah perlu kosong / 0","OK")))))))</f>
        <v/>
      </c>
    </row>
    <row r="934" spans="11:12" ht="30" customHeight="1">
      <c r="K934" s="9">
        <f>IF(L934="","",IF(AND(L934="OK",F934="Hadir"),G934,0))</f>
        <v/>
      </c>
      <c r="L934" s="9">
        <f>IF(AND(A934="",B934="",C934="",D934="",E934="",F934="",G934="",H934="",I934="",J934=""),"",IF(OR(A934="",C934="",COUNTIF(MajlisTetamu,B934)&lt;&gt;1),"Isi ID / majlis / nama",IF(COUNTIFS(TetamuTable[ID kumpulan],A934,TetamuTable[Majlis],B934)&gt;1,"ID berganda untuk majlis",IF(NOT(ISNUMBER(E934)),"Semak kapasiti",IF(OR(E934&lt;1,MOD(E934,1)&lt;&gt;0),"Semak kapasiti",IF(AND(F934&lt;&gt;"Belum menjawab",F934&lt;&gt;"Hadir",F934&lt;&gt;"Tidak hadir"),"Isi jawapan",IF(F934="Hadir",IF(NOT(ISNUMBER(G934)),"Semak jumlah hadir",IF(OR(G934&lt;1,G934&gt;E934,MOD(G934,1)&lt;&gt;0),"Semak jumlah hadir","OK")),IF(AND(G934&lt;&gt;"",G934&lt;&gt;0),"Jumlah perlu kosong / 0","OK")))))))</f>
        <v/>
      </c>
    </row>
    <row r="935" spans="11:12" ht="30" customHeight="1">
      <c r="K935" s="9">
        <f>IF(L935="","",IF(AND(L935="OK",F935="Hadir"),G935,0))</f>
        <v/>
      </c>
      <c r="L935" s="9">
        <f>IF(AND(A935="",B935="",C935="",D935="",E935="",F935="",G935="",H935="",I935="",J935=""),"",IF(OR(A935="",C935="",COUNTIF(MajlisTetamu,B935)&lt;&gt;1),"Isi ID / majlis / nama",IF(COUNTIFS(TetamuTable[ID kumpulan],A935,TetamuTable[Majlis],B935)&gt;1,"ID berganda untuk majlis",IF(NOT(ISNUMBER(E935)),"Semak kapasiti",IF(OR(E935&lt;1,MOD(E935,1)&lt;&gt;0),"Semak kapasiti",IF(AND(F935&lt;&gt;"Belum menjawab",F935&lt;&gt;"Hadir",F935&lt;&gt;"Tidak hadir"),"Isi jawapan",IF(F935="Hadir",IF(NOT(ISNUMBER(G935)),"Semak jumlah hadir",IF(OR(G935&lt;1,G935&gt;E935,MOD(G935,1)&lt;&gt;0),"Semak jumlah hadir","OK")),IF(AND(G935&lt;&gt;"",G935&lt;&gt;0),"Jumlah perlu kosong / 0","OK")))))))</f>
        <v/>
      </c>
    </row>
    <row r="936" spans="11:12" ht="30" customHeight="1">
      <c r="K936" s="9">
        <f>IF(L936="","",IF(AND(L936="OK",F936="Hadir"),G936,0))</f>
        <v/>
      </c>
      <c r="L936" s="9">
        <f>IF(AND(A936="",B936="",C936="",D936="",E936="",F936="",G936="",H936="",I936="",J936=""),"",IF(OR(A936="",C936="",COUNTIF(MajlisTetamu,B936)&lt;&gt;1),"Isi ID / majlis / nama",IF(COUNTIFS(TetamuTable[ID kumpulan],A936,TetamuTable[Majlis],B936)&gt;1,"ID berganda untuk majlis",IF(NOT(ISNUMBER(E936)),"Semak kapasiti",IF(OR(E936&lt;1,MOD(E936,1)&lt;&gt;0),"Semak kapasiti",IF(AND(F936&lt;&gt;"Belum menjawab",F936&lt;&gt;"Hadir",F936&lt;&gt;"Tidak hadir"),"Isi jawapan",IF(F936="Hadir",IF(NOT(ISNUMBER(G936)),"Semak jumlah hadir",IF(OR(G936&lt;1,G936&gt;E936,MOD(G936,1)&lt;&gt;0),"Semak jumlah hadir","OK")),IF(AND(G936&lt;&gt;"",G936&lt;&gt;0),"Jumlah perlu kosong / 0","OK")))))))</f>
        <v/>
      </c>
    </row>
    <row r="937" spans="11:12" ht="30" customHeight="1">
      <c r="K937" s="9">
        <f>IF(L937="","",IF(AND(L937="OK",F937="Hadir"),G937,0))</f>
        <v/>
      </c>
      <c r="L937" s="9">
        <f>IF(AND(A937="",B937="",C937="",D937="",E937="",F937="",G937="",H937="",I937="",J937=""),"",IF(OR(A937="",C937="",COUNTIF(MajlisTetamu,B937)&lt;&gt;1),"Isi ID / majlis / nama",IF(COUNTIFS(TetamuTable[ID kumpulan],A937,TetamuTable[Majlis],B937)&gt;1,"ID berganda untuk majlis",IF(NOT(ISNUMBER(E937)),"Semak kapasiti",IF(OR(E937&lt;1,MOD(E937,1)&lt;&gt;0),"Semak kapasiti",IF(AND(F937&lt;&gt;"Belum menjawab",F937&lt;&gt;"Hadir",F937&lt;&gt;"Tidak hadir"),"Isi jawapan",IF(F937="Hadir",IF(NOT(ISNUMBER(G937)),"Semak jumlah hadir",IF(OR(G937&lt;1,G937&gt;E937,MOD(G937,1)&lt;&gt;0),"Semak jumlah hadir","OK")),IF(AND(G937&lt;&gt;"",G937&lt;&gt;0),"Jumlah perlu kosong / 0","OK")))))))</f>
        <v/>
      </c>
    </row>
    <row r="938" spans="11:12" ht="30" customHeight="1">
      <c r="K938" s="9">
        <f>IF(L938="","",IF(AND(L938="OK",F938="Hadir"),G938,0))</f>
        <v/>
      </c>
      <c r="L938" s="9">
        <f>IF(AND(A938="",B938="",C938="",D938="",E938="",F938="",G938="",H938="",I938="",J938=""),"",IF(OR(A938="",C938="",COUNTIF(MajlisTetamu,B938)&lt;&gt;1),"Isi ID / majlis / nama",IF(COUNTIFS(TetamuTable[ID kumpulan],A938,TetamuTable[Majlis],B938)&gt;1,"ID berganda untuk majlis",IF(NOT(ISNUMBER(E938)),"Semak kapasiti",IF(OR(E938&lt;1,MOD(E938,1)&lt;&gt;0),"Semak kapasiti",IF(AND(F938&lt;&gt;"Belum menjawab",F938&lt;&gt;"Hadir",F938&lt;&gt;"Tidak hadir"),"Isi jawapan",IF(F938="Hadir",IF(NOT(ISNUMBER(G938)),"Semak jumlah hadir",IF(OR(G938&lt;1,G938&gt;E938,MOD(G938,1)&lt;&gt;0),"Semak jumlah hadir","OK")),IF(AND(G938&lt;&gt;"",G938&lt;&gt;0),"Jumlah perlu kosong / 0","OK")))))))</f>
        <v/>
      </c>
    </row>
    <row r="939" spans="11:12" ht="30" customHeight="1">
      <c r="K939" s="9">
        <f>IF(L939="","",IF(AND(L939="OK",F939="Hadir"),G939,0))</f>
        <v/>
      </c>
      <c r="L939" s="9">
        <f>IF(AND(A939="",B939="",C939="",D939="",E939="",F939="",G939="",H939="",I939="",J939=""),"",IF(OR(A939="",C939="",COUNTIF(MajlisTetamu,B939)&lt;&gt;1),"Isi ID / majlis / nama",IF(COUNTIFS(TetamuTable[ID kumpulan],A939,TetamuTable[Majlis],B939)&gt;1,"ID berganda untuk majlis",IF(NOT(ISNUMBER(E939)),"Semak kapasiti",IF(OR(E939&lt;1,MOD(E939,1)&lt;&gt;0),"Semak kapasiti",IF(AND(F939&lt;&gt;"Belum menjawab",F939&lt;&gt;"Hadir",F939&lt;&gt;"Tidak hadir"),"Isi jawapan",IF(F939="Hadir",IF(NOT(ISNUMBER(G939)),"Semak jumlah hadir",IF(OR(G939&lt;1,G939&gt;E939,MOD(G939,1)&lt;&gt;0),"Semak jumlah hadir","OK")),IF(AND(G939&lt;&gt;"",G939&lt;&gt;0),"Jumlah perlu kosong / 0","OK")))))))</f>
        <v/>
      </c>
    </row>
    <row r="940" spans="11:12" ht="30" customHeight="1">
      <c r="K940" s="9">
        <f>IF(L940="","",IF(AND(L940="OK",F940="Hadir"),G940,0))</f>
        <v/>
      </c>
      <c r="L940" s="9">
        <f>IF(AND(A940="",B940="",C940="",D940="",E940="",F940="",G940="",H940="",I940="",J940=""),"",IF(OR(A940="",C940="",COUNTIF(MajlisTetamu,B940)&lt;&gt;1),"Isi ID / majlis / nama",IF(COUNTIFS(TetamuTable[ID kumpulan],A940,TetamuTable[Majlis],B940)&gt;1,"ID berganda untuk majlis",IF(NOT(ISNUMBER(E940)),"Semak kapasiti",IF(OR(E940&lt;1,MOD(E940,1)&lt;&gt;0),"Semak kapasiti",IF(AND(F940&lt;&gt;"Belum menjawab",F940&lt;&gt;"Hadir",F940&lt;&gt;"Tidak hadir"),"Isi jawapan",IF(F940="Hadir",IF(NOT(ISNUMBER(G940)),"Semak jumlah hadir",IF(OR(G940&lt;1,G940&gt;E940,MOD(G940,1)&lt;&gt;0),"Semak jumlah hadir","OK")),IF(AND(G940&lt;&gt;"",G940&lt;&gt;0),"Jumlah perlu kosong / 0","OK")))))))</f>
        <v/>
      </c>
    </row>
    <row r="941" spans="11:12" ht="30" customHeight="1">
      <c r="K941" s="9">
        <f>IF(L941="","",IF(AND(L941="OK",F941="Hadir"),G941,0))</f>
        <v/>
      </c>
      <c r="L941" s="9">
        <f>IF(AND(A941="",B941="",C941="",D941="",E941="",F941="",G941="",H941="",I941="",J941=""),"",IF(OR(A941="",C941="",COUNTIF(MajlisTetamu,B941)&lt;&gt;1),"Isi ID / majlis / nama",IF(COUNTIFS(TetamuTable[ID kumpulan],A941,TetamuTable[Majlis],B941)&gt;1,"ID berganda untuk majlis",IF(NOT(ISNUMBER(E941)),"Semak kapasiti",IF(OR(E941&lt;1,MOD(E941,1)&lt;&gt;0),"Semak kapasiti",IF(AND(F941&lt;&gt;"Belum menjawab",F941&lt;&gt;"Hadir",F941&lt;&gt;"Tidak hadir"),"Isi jawapan",IF(F941="Hadir",IF(NOT(ISNUMBER(G941)),"Semak jumlah hadir",IF(OR(G941&lt;1,G941&gt;E941,MOD(G941,1)&lt;&gt;0),"Semak jumlah hadir","OK")),IF(AND(G941&lt;&gt;"",G941&lt;&gt;0),"Jumlah perlu kosong / 0","OK")))))))</f>
        <v/>
      </c>
    </row>
    <row r="942" spans="11:12" ht="30" customHeight="1">
      <c r="K942" s="9">
        <f>IF(L942="","",IF(AND(L942="OK",F942="Hadir"),G942,0))</f>
        <v/>
      </c>
      <c r="L942" s="9">
        <f>IF(AND(A942="",B942="",C942="",D942="",E942="",F942="",G942="",H942="",I942="",J942=""),"",IF(OR(A942="",C942="",COUNTIF(MajlisTetamu,B942)&lt;&gt;1),"Isi ID / majlis / nama",IF(COUNTIFS(TetamuTable[ID kumpulan],A942,TetamuTable[Majlis],B942)&gt;1,"ID berganda untuk majlis",IF(NOT(ISNUMBER(E942)),"Semak kapasiti",IF(OR(E942&lt;1,MOD(E942,1)&lt;&gt;0),"Semak kapasiti",IF(AND(F942&lt;&gt;"Belum menjawab",F942&lt;&gt;"Hadir",F942&lt;&gt;"Tidak hadir"),"Isi jawapan",IF(F942="Hadir",IF(NOT(ISNUMBER(G942)),"Semak jumlah hadir",IF(OR(G942&lt;1,G942&gt;E942,MOD(G942,1)&lt;&gt;0),"Semak jumlah hadir","OK")),IF(AND(G942&lt;&gt;"",G942&lt;&gt;0),"Jumlah perlu kosong / 0","OK")))))))</f>
        <v/>
      </c>
    </row>
    <row r="943" spans="11:12" ht="30" customHeight="1">
      <c r="K943" s="9">
        <f>IF(L943="","",IF(AND(L943="OK",F943="Hadir"),G943,0))</f>
        <v/>
      </c>
      <c r="L943" s="9">
        <f>IF(AND(A943="",B943="",C943="",D943="",E943="",F943="",G943="",H943="",I943="",J943=""),"",IF(OR(A943="",C943="",COUNTIF(MajlisTetamu,B943)&lt;&gt;1),"Isi ID / majlis / nama",IF(COUNTIFS(TetamuTable[ID kumpulan],A943,TetamuTable[Majlis],B943)&gt;1,"ID berganda untuk majlis",IF(NOT(ISNUMBER(E943)),"Semak kapasiti",IF(OR(E943&lt;1,MOD(E943,1)&lt;&gt;0),"Semak kapasiti",IF(AND(F943&lt;&gt;"Belum menjawab",F943&lt;&gt;"Hadir",F943&lt;&gt;"Tidak hadir"),"Isi jawapan",IF(F943="Hadir",IF(NOT(ISNUMBER(G943)),"Semak jumlah hadir",IF(OR(G943&lt;1,G943&gt;E943,MOD(G943,1)&lt;&gt;0),"Semak jumlah hadir","OK")),IF(AND(G943&lt;&gt;"",G943&lt;&gt;0),"Jumlah perlu kosong / 0","OK")))))))</f>
        <v/>
      </c>
    </row>
    <row r="944" spans="11:12" ht="30" customHeight="1">
      <c r="K944" s="9">
        <f>IF(L944="","",IF(AND(L944="OK",F944="Hadir"),G944,0))</f>
        <v/>
      </c>
      <c r="L944" s="9">
        <f>IF(AND(A944="",B944="",C944="",D944="",E944="",F944="",G944="",H944="",I944="",J944=""),"",IF(OR(A944="",C944="",COUNTIF(MajlisTetamu,B944)&lt;&gt;1),"Isi ID / majlis / nama",IF(COUNTIFS(TetamuTable[ID kumpulan],A944,TetamuTable[Majlis],B944)&gt;1,"ID berganda untuk majlis",IF(NOT(ISNUMBER(E944)),"Semak kapasiti",IF(OR(E944&lt;1,MOD(E944,1)&lt;&gt;0),"Semak kapasiti",IF(AND(F944&lt;&gt;"Belum menjawab",F944&lt;&gt;"Hadir",F944&lt;&gt;"Tidak hadir"),"Isi jawapan",IF(F944="Hadir",IF(NOT(ISNUMBER(G944)),"Semak jumlah hadir",IF(OR(G944&lt;1,G944&gt;E944,MOD(G944,1)&lt;&gt;0),"Semak jumlah hadir","OK")),IF(AND(G944&lt;&gt;"",G944&lt;&gt;0),"Jumlah perlu kosong / 0","OK")))))))</f>
        <v/>
      </c>
    </row>
    <row r="945" spans="11:12" ht="30" customHeight="1">
      <c r="K945" s="9">
        <f>IF(L945="","",IF(AND(L945="OK",F945="Hadir"),G945,0))</f>
        <v/>
      </c>
      <c r="L945" s="9">
        <f>IF(AND(A945="",B945="",C945="",D945="",E945="",F945="",G945="",H945="",I945="",J945=""),"",IF(OR(A945="",C945="",COUNTIF(MajlisTetamu,B945)&lt;&gt;1),"Isi ID / majlis / nama",IF(COUNTIFS(TetamuTable[ID kumpulan],A945,TetamuTable[Majlis],B945)&gt;1,"ID berganda untuk majlis",IF(NOT(ISNUMBER(E945)),"Semak kapasiti",IF(OR(E945&lt;1,MOD(E945,1)&lt;&gt;0),"Semak kapasiti",IF(AND(F945&lt;&gt;"Belum menjawab",F945&lt;&gt;"Hadir",F945&lt;&gt;"Tidak hadir"),"Isi jawapan",IF(F945="Hadir",IF(NOT(ISNUMBER(G945)),"Semak jumlah hadir",IF(OR(G945&lt;1,G945&gt;E945,MOD(G945,1)&lt;&gt;0),"Semak jumlah hadir","OK")),IF(AND(G945&lt;&gt;"",G945&lt;&gt;0),"Jumlah perlu kosong / 0","OK")))))))</f>
        <v/>
      </c>
    </row>
    <row r="946" spans="11:12" ht="30" customHeight="1">
      <c r="K946" s="9">
        <f>IF(L946="","",IF(AND(L946="OK",F946="Hadir"),G946,0))</f>
        <v/>
      </c>
      <c r="L946" s="9">
        <f>IF(AND(A946="",B946="",C946="",D946="",E946="",F946="",G946="",H946="",I946="",J946=""),"",IF(OR(A946="",C946="",COUNTIF(MajlisTetamu,B946)&lt;&gt;1),"Isi ID / majlis / nama",IF(COUNTIFS(TetamuTable[ID kumpulan],A946,TetamuTable[Majlis],B946)&gt;1,"ID berganda untuk majlis",IF(NOT(ISNUMBER(E946)),"Semak kapasiti",IF(OR(E946&lt;1,MOD(E946,1)&lt;&gt;0),"Semak kapasiti",IF(AND(F946&lt;&gt;"Belum menjawab",F946&lt;&gt;"Hadir",F946&lt;&gt;"Tidak hadir"),"Isi jawapan",IF(F946="Hadir",IF(NOT(ISNUMBER(G946)),"Semak jumlah hadir",IF(OR(G946&lt;1,G946&gt;E946,MOD(G946,1)&lt;&gt;0),"Semak jumlah hadir","OK")),IF(AND(G946&lt;&gt;"",G946&lt;&gt;0),"Jumlah perlu kosong / 0","OK")))))))</f>
        <v/>
      </c>
    </row>
    <row r="947" spans="11:12" ht="30" customHeight="1">
      <c r="K947" s="9">
        <f>IF(L947="","",IF(AND(L947="OK",F947="Hadir"),G947,0))</f>
        <v/>
      </c>
      <c r="L947" s="9">
        <f>IF(AND(A947="",B947="",C947="",D947="",E947="",F947="",G947="",H947="",I947="",J947=""),"",IF(OR(A947="",C947="",COUNTIF(MajlisTetamu,B947)&lt;&gt;1),"Isi ID / majlis / nama",IF(COUNTIFS(TetamuTable[ID kumpulan],A947,TetamuTable[Majlis],B947)&gt;1,"ID berganda untuk majlis",IF(NOT(ISNUMBER(E947)),"Semak kapasiti",IF(OR(E947&lt;1,MOD(E947,1)&lt;&gt;0),"Semak kapasiti",IF(AND(F947&lt;&gt;"Belum menjawab",F947&lt;&gt;"Hadir",F947&lt;&gt;"Tidak hadir"),"Isi jawapan",IF(F947="Hadir",IF(NOT(ISNUMBER(G947)),"Semak jumlah hadir",IF(OR(G947&lt;1,G947&gt;E947,MOD(G947,1)&lt;&gt;0),"Semak jumlah hadir","OK")),IF(AND(G947&lt;&gt;"",G947&lt;&gt;0),"Jumlah perlu kosong / 0","OK")))))))</f>
        <v/>
      </c>
    </row>
    <row r="948" spans="11:12" ht="30" customHeight="1">
      <c r="K948" s="9">
        <f>IF(L948="","",IF(AND(L948="OK",F948="Hadir"),G948,0))</f>
        <v/>
      </c>
      <c r="L948" s="9">
        <f>IF(AND(A948="",B948="",C948="",D948="",E948="",F948="",G948="",H948="",I948="",J948=""),"",IF(OR(A948="",C948="",COUNTIF(MajlisTetamu,B948)&lt;&gt;1),"Isi ID / majlis / nama",IF(COUNTIFS(TetamuTable[ID kumpulan],A948,TetamuTable[Majlis],B948)&gt;1,"ID berganda untuk majlis",IF(NOT(ISNUMBER(E948)),"Semak kapasiti",IF(OR(E948&lt;1,MOD(E948,1)&lt;&gt;0),"Semak kapasiti",IF(AND(F948&lt;&gt;"Belum menjawab",F948&lt;&gt;"Hadir",F948&lt;&gt;"Tidak hadir"),"Isi jawapan",IF(F948="Hadir",IF(NOT(ISNUMBER(G948)),"Semak jumlah hadir",IF(OR(G948&lt;1,G948&gt;E948,MOD(G948,1)&lt;&gt;0),"Semak jumlah hadir","OK")),IF(AND(G948&lt;&gt;"",G948&lt;&gt;0),"Jumlah perlu kosong / 0","OK")))))))</f>
        <v/>
      </c>
    </row>
    <row r="949" spans="11:12" ht="30" customHeight="1">
      <c r="K949" s="9">
        <f>IF(L949="","",IF(AND(L949="OK",F949="Hadir"),G949,0))</f>
        <v/>
      </c>
      <c r="L949" s="9">
        <f>IF(AND(A949="",B949="",C949="",D949="",E949="",F949="",G949="",H949="",I949="",J949=""),"",IF(OR(A949="",C949="",COUNTIF(MajlisTetamu,B949)&lt;&gt;1),"Isi ID / majlis / nama",IF(COUNTIFS(TetamuTable[ID kumpulan],A949,TetamuTable[Majlis],B949)&gt;1,"ID berganda untuk majlis",IF(NOT(ISNUMBER(E949)),"Semak kapasiti",IF(OR(E949&lt;1,MOD(E949,1)&lt;&gt;0),"Semak kapasiti",IF(AND(F949&lt;&gt;"Belum menjawab",F949&lt;&gt;"Hadir",F949&lt;&gt;"Tidak hadir"),"Isi jawapan",IF(F949="Hadir",IF(NOT(ISNUMBER(G949)),"Semak jumlah hadir",IF(OR(G949&lt;1,G949&gt;E949,MOD(G949,1)&lt;&gt;0),"Semak jumlah hadir","OK")),IF(AND(G949&lt;&gt;"",G949&lt;&gt;0),"Jumlah perlu kosong / 0","OK")))))))</f>
        <v/>
      </c>
    </row>
    <row r="950" spans="11:12" ht="30" customHeight="1">
      <c r="K950" s="9">
        <f>IF(L950="","",IF(AND(L950="OK",F950="Hadir"),G950,0))</f>
        <v/>
      </c>
      <c r="L950" s="9">
        <f>IF(AND(A950="",B950="",C950="",D950="",E950="",F950="",G950="",H950="",I950="",J950=""),"",IF(OR(A950="",C950="",COUNTIF(MajlisTetamu,B950)&lt;&gt;1),"Isi ID / majlis / nama",IF(COUNTIFS(TetamuTable[ID kumpulan],A950,TetamuTable[Majlis],B950)&gt;1,"ID berganda untuk majlis",IF(NOT(ISNUMBER(E950)),"Semak kapasiti",IF(OR(E950&lt;1,MOD(E950,1)&lt;&gt;0),"Semak kapasiti",IF(AND(F950&lt;&gt;"Belum menjawab",F950&lt;&gt;"Hadir",F950&lt;&gt;"Tidak hadir"),"Isi jawapan",IF(F950="Hadir",IF(NOT(ISNUMBER(G950)),"Semak jumlah hadir",IF(OR(G950&lt;1,G950&gt;E950,MOD(G950,1)&lt;&gt;0),"Semak jumlah hadir","OK")),IF(AND(G950&lt;&gt;"",G950&lt;&gt;0),"Jumlah perlu kosong / 0","OK")))))))</f>
        <v/>
      </c>
    </row>
    <row r="951" spans="11:12" ht="30" customHeight="1">
      <c r="K951" s="9">
        <f>IF(L951="","",IF(AND(L951="OK",F951="Hadir"),G951,0))</f>
        <v/>
      </c>
      <c r="L951" s="9">
        <f>IF(AND(A951="",B951="",C951="",D951="",E951="",F951="",G951="",H951="",I951="",J951=""),"",IF(OR(A951="",C951="",COUNTIF(MajlisTetamu,B951)&lt;&gt;1),"Isi ID / majlis / nama",IF(COUNTIFS(TetamuTable[ID kumpulan],A951,TetamuTable[Majlis],B951)&gt;1,"ID berganda untuk majlis",IF(NOT(ISNUMBER(E951)),"Semak kapasiti",IF(OR(E951&lt;1,MOD(E951,1)&lt;&gt;0),"Semak kapasiti",IF(AND(F951&lt;&gt;"Belum menjawab",F951&lt;&gt;"Hadir",F951&lt;&gt;"Tidak hadir"),"Isi jawapan",IF(F951="Hadir",IF(NOT(ISNUMBER(G951)),"Semak jumlah hadir",IF(OR(G951&lt;1,G951&gt;E951,MOD(G951,1)&lt;&gt;0),"Semak jumlah hadir","OK")),IF(AND(G951&lt;&gt;"",G951&lt;&gt;0),"Jumlah perlu kosong / 0","OK")))))))</f>
        <v/>
      </c>
    </row>
    <row r="952" spans="11:12" ht="30" customHeight="1">
      <c r="K952" s="9">
        <f>IF(L952="","",IF(AND(L952="OK",F952="Hadir"),G952,0))</f>
        <v/>
      </c>
      <c r="L952" s="9">
        <f>IF(AND(A952="",B952="",C952="",D952="",E952="",F952="",G952="",H952="",I952="",J952=""),"",IF(OR(A952="",C952="",COUNTIF(MajlisTetamu,B952)&lt;&gt;1),"Isi ID / majlis / nama",IF(COUNTIFS(TetamuTable[ID kumpulan],A952,TetamuTable[Majlis],B952)&gt;1,"ID berganda untuk majlis",IF(NOT(ISNUMBER(E952)),"Semak kapasiti",IF(OR(E952&lt;1,MOD(E952,1)&lt;&gt;0),"Semak kapasiti",IF(AND(F952&lt;&gt;"Belum menjawab",F952&lt;&gt;"Hadir",F952&lt;&gt;"Tidak hadir"),"Isi jawapan",IF(F952="Hadir",IF(NOT(ISNUMBER(G952)),"Semak jumlah hadir",IF(OR(G952&lt;1,G952&gt;E952,MOD(G952,1)&lt;&gt;0),"Semak jumlah hadir","OK")),IF(AND(G952&lt;&gt;"",G952&lt;&gt;0),"Jumlah perlu kosong / 0","OK")))))))</f>
        <v/>
      </c>
    </row>
    <row r="953" spans="11:12" ht="30" customHeight="1">
      <c r="K953" s="9">
        <f>IF(L953="","",IF(AND(L953="OK",F953="Hadir"),G953,0))</f>
        <v/>
      </c>
      <c r="L953" s="9">
        <f>IF(AND(A953="",B953="",C953="",D953="",E953="",F953="",G953="",H953="",I953="",J953=""),"",IF(OR(A953="",C953="",COUNTIF(MajlisTetamu,B953)&lt;&gt;1),"Isi ID / majlis / nama",IF(COUNTIFS(TetamuTable[ID kumpulan],A953,TetamuTable[Majlis],B953)&gt;1,"ID berganda untuk majlis",IF(NOT(ISNUMBER(E953)),"Semak kapasiti",IF(OR(E953&lt;1,MOD(E953,1)&lt;&gt;0),"Semak kapasiti",IF(AND(F953&lt;&gt;"Belum menjawab",F953&lt;&gt;"Hadir",F953&lt;&gt;"Tidak hadir"),"Isi jawapan",IF(F953="Hadir",IF(NOT(ISNUMBER(G953)),"Semak jumlah hadir",IF(OR(G953&lt;1,G953&gt;E953,MOD(G953,1)&lt;&gt;0),"Semak jumlah hadir","OK")),IF(AND(G953&lt;&gt;"",G953&lt;&gt;0),"Jumlah perlu kosong / 0","OK")))))))</f>
        <v/>
      </c>
    </row>
    <row r="954" spans="11:12" ht="30" customHeight="1">
      <c r="K954" s="9">
        <f>IF(L954="","",IF(AND(L954="OK",F954="Hadir"),G954,0))</f>
        <v/>
      </c>
      <c r="L954" s="9">
        <f>IF(AND(A954="",B954="",C954="",D954="",E954="",F954="",G954="",H954="",I954="",J954=""),"",IF(OR(A954="",C954="",COUNTIF(MajlisTetamu,B954)&lt;&gt;1),"Isi ID / majlis / nama",IF(COUNTIFS(TetamuTable[ID kumpulan],A954,TetamuTable[Majlis],B954)&gt;1,"ID berganda untuk majlis",IF(NOT(ISNUMBER(E954)),"Semak kapasiti",IF(OR(E954&lt;1,MOD(E954,1)&lt;&gt;0),"Semak kapasiti",IF(AND(F954&lt;&gt;"Belum menjawab",F954&lt;&gt;"Hadir",F954&lt;&gt;"Tidak hadir"),"Isi jawapan",IF(F954="Hadir",IF(NOT(ISNUMBER(G954)),"Semak jumlah hadir",IF(OR(G954&lt;1,G954&gt;E954,MOD(G954,1)&lt;&gt;0),"Semak jumlah hadir","OK")),IF(AND(G954&lt;&gt;"",G954&lt;&gt;0),"Jumlah perlu kosong / 0","OK")))))))</f>
        <v/>
      </c>
    </row>
    <row r="955" spans="11:12" ht="30" customHeight="1">
      <c r="K955" s="9">
        <f>IF(L955="","",IF(AND(L955="OK",F955="Hadir"),G955,0))</f>
        <v/>
      </c>
      <c r="L955" s="9">
        <f>IF(AND(A955="",B955="",C955="",D955="",E955="",F955="",G955="",H955="",I955="",J955=""),"",IF(OR(A955="",C955="",COUNTIF(MajlisTetamu,B955)&lt;&gt;1),"Isi ID / majlis / nama",IF(COUNTIFS(TetamuTable[ID kumpulan],A955,TetamuTable[Majlis],B955)&gt;1,"ID berganda untuk majlis",IF(NOT(ISNUMBER(E955)),"Semak kapasiti",IF(OR(E955&lt;1,MOD(E955,1)&lt;&gt;0),"Semak kapasiti",IF(AND(F955&lt;&gt;"Belum menjawab",F955&lt;&gt;"Hadir",F955&lt;&gt;"Tidak hadir"),"Isi jawapan",IF(F955="Hadir",IF(NOT(ISNUMBER(G955)),"Semak jumlah hadir",IF(OR(G955&lt;1,G955&gt;E955,MOD(G955,1)&lt;&gt;0),"Semak jumlah hadir","OK")),IF(AND(G955&lt;&gt;"",G955&lt;&gt;0),"Jumlah perlu kosong / 0","OK")))))))</f>
        <v/>
      </c>
    </row>
    <row r="956" spans="11:12" ht="30" customHeight="1">
      <c r="K956" s="9">
        <f>IF(L956="","",IF(AND(L956="OK",F956="Hadir"),G956,0))</f>
        <v/>
      </c>
      <c r="L956" s="9">
        <f>IF(AND(A956="",B956="",C956="",D956="",E956="",F956="",G956="",H956="",I956="",J956=""),"",IF(OR(A956="",C956="",COUNTIF(MajlisTetamu,B956)&lt;&gt;1),"Isi ID / majlis / nama",IF(COUNTIFS(TetamuTable[ID kumpulan],A956,TetamuTable[Majlis],B956)&gt;1,"ID berganda untuk majlis",IF(NOT(ISNUMBER(E956)),"Semak kapasiti",IF(OR(E956&lt;1,MOD(E956,1)&lt;&gt;0),"Semak kapasiti",IF(AND(F956&lt;&gt;"Belum menjawab",F956&lt;&gt;"Hadir",F956&lt;&gt;"Tidak hadir"),"Isi jawapan",IF(F956="Hadir",IF(NOT(ISNUMBER(G956)),"Semak jumlah hadir",IF(OR(G956&lt;1,G956&gt;E956,MOD(G956,1)&lt;&gt;0),"Semak jumlah hadir","OK")),IF(AND(G956&lt;&gt;"",G956&lt;&gt;0),"Jumlah perlu kosong / 0","OK")))))))</f>
        <v/>
      </c>
    </row>
    <row r="957" spans="11:12" ht="30" customHeight="1">
      <c r="K957" s="9">
        <f>IF(L957="","",IF(AND(L957="OK",F957="Hadir"),G957,0))</f>
        <v/>
      </c>
      <c r="L957" s="9">
        <f>IF(AND(A957="",B957="",C957="",D957="",E957="",F957="",G957="",H957="",I957="",J957=""),"",IF(OR(A957="",C957="",COUNTIF(MajlisTetamu,B957)&lt;&gt;1),"Isi ID / majlis / nama",IF(COUNTIFS(TetamuTable[ID kumpulan],A957,TetamuTable[Majlis],B957)&gt;1,"ID berganda untuk majlis",IF(NOT(ISNUMBER(E957)),"Semak kapasiti",IF(OR(E957&lt;1,MOD(E957,1)&lt;&gt;0),"Semak kapasiti",IF(AND(F957&lt;&gt;"Belum menjawab",F957&lt;&gt;"Hadir",F957&lt;&gt;"Tidak hadir"),"Isi jawapan",IF(F957="Hadir",IF(NOT(ISNUMBER(G957)),"Semak jumlah hadir",IF(OR(G957&lt;1,G957&gt;E957,MOD(G957,1)&lt;&gt;0),"Semak jumlah hadir","OK")),IF(AND(G957&lt;&gt;"",G957&lt;&gt;0),"Jumlah perlu kosong / 0","OK")))))))</f>
        <v/>
      </c>
    </row>
    <row r="958" spans="11:12" ht="30" customHeight="1">
      <c r="K958" s="9">
        <f>IF(L958="","",IF(AND(L958="OK",F958="Hadir"),G958,0))</f>
        <v/>
      </c>
      <c r="L958" s="9">
        <f>IF(AND(A958="",B958="",C958="",D958="",E958="",F958="",G958="",H958="",I958="",J958=""),"",IF(OR(A958="",C958="",COUNTIF(MajlisTetamu,B958)&lt;&gt;1),"Isi ID / majlis / nama",IF(COUNTIFS(TetamuTable[ID kumpulan],A958,TetamuTable[Majlis],B958)&gt;1,"ID berganda untuk majlis",IF(NOT(ISNUMBER(E958)),"Semak kapasiti",IF(OR(E958&lt;1,MOD(E958,1)&lt;&gt;0),"Semak kapasiti",IF(AND(F958&lt;&gt;"Belum menjawab",F958&lt;&gt;"Hadir",F958&lt;&gt;"Tidak hadir"),"Isi jawapan",IF(F958="Hadir",IF(NOT(ISNUMBER(G958)),"Semak jumlah hadir",IF(OR(G958&lt;1,G958&gt;E958,MOD(G958,1)&lt;&gt;0),"Semak jumlah hadir","OK")),IF(AND(G958&lt;&gt;"",G958&lt;&gt;0),"Jumlah perlu kosong / 0","OK")))))))</f>
        <v/>
      </c>
    </row>
    <row r="959" spans="11:12" ht="30" customHeight="1">
      <c r="K959" s="9">
        <f>IF(L959="","",IF(AND(L959="OK",F959="Hadir"),G959,0))</f>
        <v/>
      </c>
      <c r="L959" s="9">
        <f>IF(AND(A959="",B959="",C959="",D959="",E959="",F959="",G959="",H959="",I959="",J959=""),"",IF(OR(A959="",C959="",COUNTIF(MajlisTetamu,B959)&lt;&gt;1),"Isi ID / majlis / nama",IF(COUNTIFS(TetamuTable[ID kumpulan],A959,TetamuTable[Majlis],B959)&gt;1,"ID berganda untuk majlis",IF(NOT(ISNUMBER(E959)),"Semak kapasiti",IF(OR(E959&lt;1,MOD(E959,1)&lt;&gt;0),"Semak kapasiti",IF(AND(F959&lt;&gt;"Belum menjawab",F959&lt;&gt;"Hadir",F959&lt;&gt;"Tidak hadir"),"Isi jawapan",IF(F959="Hadir",IF(NOT(ISNUMBER(G959)),"Semak jumlah hadir",IF(OR(G959&lt;1,G959&gt;E959,MOD(G959,1)&lt;&gt;0),"Semak jumlah hadir","OK")),IF(AND(G959&lt;&gt;"",G959&lt;&gt;0),"Jumlah perlu kosong / 0","OK")))))))</f>
        <v/>
      </c>
    </row>
    <row r="960" spans="11:12" ht="30" customHeight="1">
      <c r="K960" s="9">
        <f>IF(L960="","",IF(AND(L960="OK",F960="Hadir"),G960,0))</f>
        <v/>
      </c>
      <c r="L960" s="9">
        <f>IF(AND(A960="",B960="",C960="",D960="",E960="",F960="",G960="",H960="",I960="",J960=""),"",IF(OR(A960="",C960="",COUNTIF(MajlisTetamu,B960)&lt;&gt;1),"Isi ID / majlis / nama",IF(COUNTIFS(TetamuTable[ID kumpulan],A960,TetamuTable[Majlis],B960)&gt;1,"ID berganda untuk majlis",IF(NOT(ISNUMBER(E960)),"Semak kapasiti",IF(OR(E960&lt;1,MOD(E960,1)&lt;&gt;0),"Semak kapasiti",IF(AND(F960&lt;&gt;"Belum menjawab",F960&lt;&gt;"Hadir",F960&lt;&gt;"Tidak hadir"),"Isi jawapan",IF(F960="Hadir",IF(NOT(ISNUMBER(G960)),"Semak jumlah hadir",IF(OR(G960&lt;1,G960&gt;E960,MOD(G960,1)&lt;&gt;0),"Semak jumlah hadir","OK")),IF(AND(G960&lt;&gt;"",G960&lt;&gt;0),"Jumlah perlu kosong / 0","OK")))))))</f>
        <v/>
      </c>
    </row>
    <row r="961" spans="11:12" ht="30" customHeight="1">
      <c r="K961" s="9">
        <f>IF(L961="","",IF(AND(L961="OK",F961="Hadir"),G961,0))</f>
        <v/>
      </c>
      <c r="L961" s="9">
        <f>IF(AND(A961="",B961="",C961="",D961="",E961="",F961="",G961="",H961="",I961="",J961=""),"",IF(OR(A961="",C961="",COUNTIF(MajlisTetamu,B961)&lt;&gt;1),"Isi ID / majlis / nama",IF(COUNTIFS(TetamuTable[ID kumpulan],A961,TetamuTable[Majlis],B961)&gt;1,"ID berganda untuk majlis",IF(NOT(ISNUMBER(E961)),"Semak kapasiti",IF(OR(E961&lt;1,MOD(E961,1)&lt;&gt;0),"Semak kapasiti",IF(AND(F961&lt;&gt;"Belum menjawab",F961&lt;&gt;"Hadir",F961&lt;&gt;"Tidak hadir"),"Isi jawapan",IF(F961="Hadir",IF(NOT(ISNUMBER(G961)),"Semak jumlah hadir",IF(OR(G961&lt;1,G961&gt;E961,MOD(G961,1)&lt;&gt;0),"Semak jumlah hadir","OK")),IF(AND(G961&lt;&gt;"",G961&lt;&gt;0),"Jumlah perlu kosong / 0","OK")))))))</f>
        <v/>
      </c>
    </row>
    <row r="962" spans="11:12" ht="30" customHeight="1">
      <c r="K962" s="9">
        <f>IF(L962="","",IF(AND(L962="OK",F962="Hadir"),G962,0))</f>
        <v/>
      </c>
      <c r="L962" s="9">
        <f>IF(AND(A962="",B962="",C962="",D962="",E962="",F962="",G962="",H962="",I962="",J962=""),"",IF(OR(A962="",C962="",COUNTIF(MajlisTetamu,B962)&lt;&gt;1),"Isi ID / majlis / nama",IF(COUNTIFS(TetamuTable[ID kumpulan],A962,TetamuTable[Majlis],B962)&gt;1,"ID berganda untuk majlis",IF(NOT(ISNUMBER(E962)),"Semak kapasiti",IF(OR(E962&lt;1,MOD(E962,1)&lt;&gt;0),"Semak kapasiti",IF(AND(F962&lt;&gt;"Belum menjawab",F962&lt;&gt;"Hadir",F962&lt;&gt;"Tidak hadir"),"Isi jawapan",IF(F962="Hadir",IF(NOT(ISNUMBER(G962)),"Semak jumlah hadir",IF(OR(G962&lt;1,G962&gt;E962,MOD(G962,1)&lt;&gt;0),"Semak jumlah hadir","OK")),IF(AND(G962&lt;&gt;"",G962&lt;&gt;0),"Jumlah perlu kosong / 0","OK")))))))</f>
        <v/>
      </c>
    </row>
    <row r="963" spans="11:12" ht="30" customHeight="1">
      <c r="K963" s="9">
        <f>IF(L963="","",IF(AND(L963="OK",F963="Hadir"),G963,0))</f>
        <v/>
      </c>
      <c r="L963" s="9">
        <f>IF(AND(A963="",B963="",C963="",D963="",E963="",F963="",G963="",H963="",I963="",J963=""),"",IF(OR(A963="",C963="",COUNTIF(MajlisTetamu,B963)&lt;&gt;1),"Isi ID / majlis / nama",IF(COUNTIFS(TetamuTable[ID kumpulan],A963,TetamuTable[Majlis],B963)&gt;1,"ID berganda untuk majlis",IF(NOT(ISNUMBER(E963)),"Semak kapasiti",IF(OR(E963&lt;1,MOD(E963,1)&lt;&gt;0),"Semak kapasiti",IF(AND(F963&lt;&gt;"Belum menjawab",F963&lt;&gt;"Hadir",F963&lt;&gt;"Tidak hadir"),"Isi jawapan",IF(F963="Hadir",IF(NOT(ISNUMBER(G963)),"Semak jumlah hadir",IF(OR(G963&lt;1,G963&gt;E963,MOD(G963,1)&lt;&gt;0),"Semak jumlah hadir","OK")),IF(AND(G963&lt;&gt;"",G963&lt;&gt;0),"Jumlah perlu kosong / 0","OK")))))))</f>
        <v/>
      </c>
    </row>
    <row r="964" spans="11:12" ht="30" customHeight="1">
      <c r="K964" s="9">
        <f>IF(L964="","",IF(AND(L964="OK",F964="Hadir"),G964,0))</f>
        <v/>
      </c>
      <c r="L964" s="9">
        <f>IF(AND(A964="",B964="",C964="",D964="",E964="",F964="",G964="",H964="",I964="",J964=""),"",IF(OR(A964="",C964="",COUNTIF(MajlisTetamu,B964)&lt;&gt;1),"Isi ID / majlis / nama",IF(COUNTIFS(TetamuTable[ID kumpulan],A964,TetamuTable[Majlis],B964)&gt;1,"ID berganda untuk majlis",IF(NOT(ISNUMBER(E964)),"Semak kapasiti",IF(OR(E964&lt;1,MOD(E964,1)&lt;&gt;0),"Semak kapasiti",IF(AND(F964&lt;&gt;"Belum menjawab",F964&lt;&gt;"Hadir",F964&lt;&gt;"Tidak hadir"),"Isi jawapan",IF(F964="Hadir",IF(NOT(ISNUMBER(G964)),"Semak jumlah hadir",IF(OR(G964&lt;1,G964&gt;E964,MOD(G964,1)&lt;&gt;0),"Semak jumlah hadir","OK")),IF(AND(G964&lt;&gt;"",G964&lt;&gt;0),"Jumlah perlu kosong / 0","OK")))))))</f>
        <v/>
      </c>
    </row>
    <row r="965" spans="11:12" ht="30" customHeight="1">
      <c r="K965" s="9">
        <f>IF(L965="","",IF(AND(L965="OK",F965="Hadir"),G965,0))</f>
        <v/>
      </c>
      <c r="L965" s="9">
        <f>IF(AND(A965="",B965="",C965="",D965="",E965="",F965="",G965="",H965="",I965="",J965=""),"",IF(OR(A965="",C965="",COUNTIF(MajlisTetamu,B965)&lt;&gt;1),"Isi ID / majlis / nama",IF(COUNTIFS(TetamuTable[ID kumpulan],A965,TetamuTable[Majlis],B965)&gt;1,"ID berganda untuk majlis",IF(NOT(ISNUMBER(E965)),"Semak kapasiti",IF(OR(E965&lt;1,MOD(E965,1)&lt;&gt;0),"Semak kapasiti",IF(AND(F965&lt;&gt;"Belum menjawab",F965&lt;&gt;"Hadir",F965&lt;&gt;"Tidak hadir"),"Isi jawapan",IF(F965="Hadir",IF(NOT(ISNUMBER(G965)),"Semak jumlah hadir",IF(OR(G965&lt;1,G965&gt;E965,MOD(G965,1)&lt;&gt;0),"Semak jumlah hadir","OK")),IF(AND(G965&lt;&gt;"",G965&lt;&gt;0),"Jumlah perlu kosong / 0","OK")))))))</f>
        <v/>
      </c>
    </row>
    <row r="966" spans="11:12" ht="30" customHeight="1">
      <c r="K966" s="9">
        <f>IF(L966="","",IF(AND(L966="OK",F966="Hadir"),G966,0))</f>
        <v/>
      </c>
      <c r="L966" s="9">
        <f>IF(AND(A966="",B966="",C966="",D966="",E966="",F966="",G966="",H966="",I966="",J966=""),"",IF(OR(A966="",C966="",COUNTIF(MajlisTetamu,B966)&lt;&gt;1),"Isi ID / majlis / nama",IF(COUNTIFS(TetamuTable[ID kumpulan],A966,TetamuTable[Majlis],B966)&gt;1,"ID berganda untuk majlis",IF(NOT(ISNUMBER(E966)),"Semak kapasiti",IF(OR(E966&lt;1,MOD(E966,1)&lt;&gt;0),"Semak kapasiti",IF(AND(F966&lt;&gt;"Belum menjawab",F966&lt;&gt;"Hadir",F966&lt;&gt;"Tidak hadir"),"Isi jawapan",IF(F966="Hadir",IF(NOT(ISNUMBER(G966)),"Semak jumlah hadir",IF(OR(G966&lt;1,G966&gt;E966,MOD(G966,1)&lt;&gt;0),"Semak jumlah hadir","OK")),IF(AND(G966&lt;&gt;"",G966&lt;&gt;0),"Jumlah perlu kosong / 0","OK")))))))</f>
        <v/>
      </c>
    </row>
    <row r="967" spans="11:12" ht="30" customHeight="1">
      <c r="K967" s="9">
        <f>IF(L967="","",IF(AND(L967="OK",F967="Hadir"),G967,0))</f>
        <v/>
      </c>
      <c r="L967" s="9">
        <f>IF(AND(A967="",B967="",C967="",D967="",E967="",F967="",G967="",H967="",I967="",J967=""),"",IF(OR(A967="",C967="",COUNTIF(MajlisTetamu,B967)&lt;&gt;1),"Isi ID / majlis / nama",IF(COUNTIFS(TetamuTable[ID kumpulan],A967,TetamuTable[Majlis],B967)&gt;1,"ID berganda untuk majlis",IF(NOT(ISNUMBER(E967)),"Semak kapasiti",IF(OR(E967&lt;1,MOD(E967,1)&lt;&gt;0),"Semak kapasiti",IF(AND(F967&lt;&gt;"Belum menjawab",F967&lt;&gt;"Hadir",F967&lt;&gt;"Tidak hadir"),"Isi jawapan",IF(F967="Hadir",IF(NOT(ISNUMBER(G967)),"Semak jumlah hadir",IF(OR(G967&lt;1,G967&gt;E967,MOD(G967,1)&lt;&gt;0),"Semak jumlah hadir","OK")),IF(AND(G967&lt;&gt;"",G967&lt;&gt;0),"Jumlah perlu kosong / 0","OK")))))))</f>
        <v/>
      </c>
    </row>
    <row r="968" spans="11:12" ht="30" customHeight="1">
      <c r="K968" s="9">
        <f>IF(L968="","",IF(AND(L968="OK",F968="Hadir"),G968,0))</f>
        <v/>
      </c>
      <c r="L968" s="9">
        <f>IF(AND(A968="",B968="",C968="",D968="",E968="",F968="",G968="",H968="",I968="",J968=""),"",IF(OR(A968="",C968="",COUNTIF(MajlisTetamu,B968)&lt;&gt;1),"Isi ID / majlis / nama",IF(COUNTIFS(TetamuTable[ID kumpulan],A968,TetamuTable[Majlis],B968)&gt;1,"ID berganda untuk majlis",IF(NOT(ISNUMBER(E968)),"Semak kapasiti",IF(OR(E968&lt;1,MOD(E968,1)&lt;&gt;0),"Semak kapasiti",IF(AND(F968&lt;&gt;"Belum menjawab",F968&lt;&gt;"Hadir",F968&lt;&gt;"Tidak hadir"),"Isi jawapan",IF(F968="Hadir",IF(NOT(ISNUMBER(G968)),"Semak jumlah hadir",IF(OR(G968&lt;1,G968&gt;E968,MOD(G968,1)&lt;&gt;0),"Semak jumlah hadir","OK")),IF(AND(G968&lt;&gt;"",G968&lt;&gt;0),"Jumlah perlu kosong / 0","OK")))))))</f>
        <v/>
      </c>
    </row>
    <row r="969" spans="11:12" ht="30" customHeight="1">
      <c r="K969" s="9">
        <f>IF(L969="","",IF(AND(L969="OK",F969="Hadir"),G969,0))</f>
        <v/>
      </c>
      <c r="L969" s="9">
        <f>IF(AND(A969="",B969="",C969="",D969="",E969="",F969="",G969="",H969="",I969="",J969=""),"",IF(OR(A969="",C969="",COUNTIF(MajlisTetamu,B969)&lt;&gt;1),"Isi ID / majlis / nama",IF(COUNTIFS(TetamuTable[ID kumpulan],A969,TetamuTable[Majlis],B969)&gt;1,"ID berganda untuk majlis",IF(NOT(ISNUMBER(E969)),"Semak kapasiti",IF(OR(E969&lt;1,MOD(E969,1)&lt;&gt;0),"Semak kapasiti",IF(AND(F969&lt;&gt;"Belum menjawab",F969&lt;&gt;"Hadir",F969&lt;&gt;"Tidak hadir"),"Isi jawapan",IF(F969="Hadir",IF(NOT(ISNUMBER(G969)),"Semak jumlah hadir",IF(OR(G969&lt;1,G969&gt;E969,MOD(G969,1)&lt;&gt;0),"Semak jumlah hadir","OK")),IF(AND(G969&lt;&gt;"",G969&lt;&gt;0),"Jumlah perlu kosong / 0","OK")))))))</f>
        <v/>
      </c>
    </row>
    <row r="970" spans="11:12" ht="30" customHeight="1">
      <c r="K970" s="9">
        <f>IF(L970="","",IF(AND(L970="OK",F970="Hadir"),G970,0))</f>
        <v/>
      </c>
      <c r="L970" s="9">
        <f>IF(AND(A970="",B970="",C970="",D970="",E970="",F970="",G970="",H970="",I970="",J970=""),"",IF(OR(A970="",C970="",COUNTIF(MajlisTetamu,B970)&lt;&gt;1),"Isi ID / majlis / nama",IF(COUNTIFS(TetamuTable[ID kumpulan],A970,TetamuTable[Majlis],B970)&gt;1,"ID berganda untuk majlis",IF(NOT(ISNUMBER(E970)),"Semak kapasiti",IF(OR(E970&lt;1,MOD(E970,1)&lt;&gt;0),"Semak kapasiti",IF(AND(F970&lt;&gt;"Belum menjawab",F970&lt;&gt;"Hadir",F970&lt;&gt;"Tidak hadir"),"Isi jawapan",IF(F970="Hadir",IF(NOT(ISNUMBER(G970)),"Semak jumlah hadir",IF(OR(G970&lt;1,G970&gt;E970,MOD(G970,1)&lt;&gt;0),"Semak jumlah hadir","OK")),IF(AND(G970&lt;&gt;"",G970&lt;&gt;0),"Jumlah perlu kosong / 0","OK")))))))</f>
        <v/>
      </c>
    </row>
    <row r="971" spans="11:12" ht="30" customHeight="1">
      <c r="K971" s="9">
        <f>IF(L971="","",IF(AND(L971="OK",F971="Hadir"),G971,0))</f>
        <v/>
      </c>
      <c r="L971" s="9">
        <f>IF(AND(A971="",B971="",C971="",D971="",E971="",F971="",G971="",H971="",I971="",J971=""),"",IF(OR(A971="",C971="",COUNTIF(MajlisTetamu,B971)&lt;&gt;1),"Isi ID / majlis / nama",IF(COUNTIFS(TetamuTable[ID kumpulan],A971,TetamuTable[Majlis],B971)&gt;1,"ID berganda untuk majlis",IF(NOT(ISNUMBER(E971)),"Semak kapasiti",IF(OR(E971&lt;1,MOD(E971,1)&lt;&gt;0),"Semak kapasiti",IF(AND(F971&lt;&gt;"Belum menjawab",F971&lt;&gt;"Hadir",F971&lt;&gt;"Tidak hadir"),"Isi jawapan",IF(F971="Hadir",IF(NOT(ISNUMBER(G971)),"Semak jumlah hadir",IF(OR(G971&lt;1,G971&gt;E971,MOD(G971,1)&lt;&gt;0),"Semak jumlah hadir","OK")),IF(AND(G971&lt;&gt;"",G971&lt;&gt;0),"Jumlah perlu kosong / 0","OK")))))))</f>
        <v/>
      </c>
    </row>
    <row r="972" spans="11:12" ht="30" customHeight="1">
      <c r="K972" s="9">
        <f>IF(L972="","",IF(AND(L972="OK",F972="Hadir"),G972,0))</f>
        <v/>
      </c>
      <c r="L972" s="9">
        <f>IF(AND(A972="",B972="",C972="",D972="",E972="",F972="",G972="",H972="",I972="",J972=""),"",IF(OR(A972="",C972="",COUNTIF(MajlisTetamu,B972)&lt;&gt;1),"Isi ID / majlis / nama",IF(COUNTIFS(TetamuTable[ID kumpulan],A972,TetamuTable[Majlis],B972)&gt;1,"ID berganda untuk majlis",IF(NOT(ISNUMBER(E972)),"Semak kapasiti",IF(OR(E972&lt;1,MOD(E972,1)&lt;&gt;0),"Semak kapasiti",IF(AND(F972&lt;&gt;"Belum menjawab",F972&lt;&gt;"Hadir",F972&lt;&gt;"Tidak hadir"),"Isi jawapan",IF(F972="Hadir",IF(NOT(ISNUMBER(G972)),"Semak jumlah hadir",IF(OR(G972&lt;1,G972&gt;E972,MOD(G972,1)&lt;&gt;0),"Semak jumlah hadir","OK")),IF(AND(G972&lt;&gt;"",G972&lt;&gt;0),"Jumlah perlu kosong / 0","OK")))))))</f>
        <v/>
      </c>
    </row>
    <row r="973" spans="11:12" ht="30" customHeight="1">
      <c r="K973" s="9">
        <f>IF(L973="","",IF(AND(L973="OK",F973="Hadir"),G973,0))</f>
        <v/>
      </c>
      <c r="L973" s="9">
        <f>IF(AND(A973="",B973="",C973="",D973="",E973="",F973="",G973="",H973="",I973="",J973=""),"",IF(OR(A973="",C973="",COUNTIF(MajlisTetamu,B973)&lt;&gt;1),"Isi ID / majlis / nama",IF(COUNTIFS(TetamuTable[ID kumpulan],A973,TetamuTable[Majlis],B973)&gt;1,"ID berganda untuk majlis",IF(NOT(ISNUMBER(E973)),"Semak kapasiti",IF(OR(E973&lt;1,MOD(E973,1)&lt;&gt;0),"Semak kapasiti",IF(AND(F973&lt;&gt;"Belum menjawab",F973&lt;&gt;"Hadir",F973&lt;&gt;"Tidak hadir"),"Isi jawapan",IF(F973="Hadir",IF(NOT(ISNUMBER(G973)),"Semak jumlah hadir",IF(OR(G973&lt;1,G973&gt;E973,MOD(G973,1)&lt;&gt;0),"Semak jumlah hadir","OK")),IF(AND(G973&lt;&gt;"",G973&lt;&gt;0),"Jumlah perlu kosong / 0","OK")))))))</f>
        <v/>
      </c>
    </row>
    <row r="974" spans="11:12" ht="30" customHeight="1">
      <c r="K974" s="9">
        <f>IF(L974="","",IF(AND(L974="OK",F974="Hadir"),G974,0))</f>
        <v/>
      </c>
      <c r="L974" s="9">
        <f>IF(AND(A974="",B974="",C974="",D974="",E974="",F974="",G974="",H974="",I974="",J974=""),"",IF(OR(A974="",C974="",COUNTIF(MajlisTetamu,B974)&lt;&gt;1),"Isi ID / majlis / nama",IF(COUNTIFS(TetamuTable[ID kumpulan],A974,TetamuTable[Majlis],B974)&gt;1,"ID berganda untuk majlis",IF(NOT(ISNUMBER(E974)),"Semak kapasiti",IF(OR(E974&lt;1,MOD(E974,1)&lt;&gt;0),"Semak kapasiti",IF(AND(F974&lt;&gt;"Belum menjawab",F974&lt;&gt;"Hadir",F974&lt;&gt;"Tidak hadir"),"Isi jawapan",IF(F974="Hadir",IF(NOT(ISNUMBER(G974)),"Semak jumlah hadir",IF(OR(G974&lt;1,G974&gt;E974,MOD(G974,1)&lt;&gt;0),"Semak jumlah hadir","OK")),IF(AND(G974&lt;&gt;"",G974&lt;&gt;0),"Jumlah perlu kosong / 0","OK")))))))</f>
        <v/>
      </c>
    </row>
    <row r="975" spans="11:12" ht="30" customHeight="1">
      <c r="K975" s="9">
        <f>IF(L975="","",IF(AND(L975="OK",F975="Hadir"),G975,0))</f>
        <v/>
      </c>
      <c r="L975" s="9">
        <f>IF(AND(A975="",B975="",C975="",D975="",E975="",F975="",G975="",H975="",I975="",J975=""),"",IF(OR(A975="",C975="",COUNTIF(MajlisTetamu,B975)&lt;&gt;1),"Isi ID / majlis / nama",IF(COUNTIFS(TetamuTable[ID kumpulan],A975,TetamuTable[Majlis],B975)&gt;1,"ID berganda untuk majlis",IF(NOT(ISNUMBER(E975)),"Semak kapasiti",IF(OR(E975&lt;1,MOD(E975,1)&lt;&gt;0),"Semak kapasiti",IF(AND(F975&lt;&gt;"Belum menjawab",F975&lt;&gt;"Hadir",F975&lt;&gt;"Tidak hadir"),"Isi jawapan",IF(F975="Hadir",IF(NOT(ISNUMBER(G975)),"Semak jumlah hadir",IF(OR(G975&lt;1,G975&gt;E975,MOD(G975,1)&lt;&gt;0),"Semak jumlah hadir","OK")),IF(AND(G975&lt;&gt;"",G975&lt;&gt;0),"Jumlah perlu kosong / 0","OK")))))))</f>
        <v/>
      </c>
    </row>
    <row r="976" spans="11:12" ht="30" customHeight="1">
      <c r="K976" s="9">
        <f>IF(L976="","",IF(AND(L976="OK",F976="Hadir"),G976,0))</f>
        <v/>
      </c>
      <c r="L976" s="9">
        <f>IF(AND(A976="",B976="",C976="",D976="",E976="",F976="",G976="",H976="",I976="",J976=""),"",IF(OR(A976="",C976="",COUNTIF(MajlisTetamu,B976)&lt;&gt;1),"Isi ID / majlis / nama",IF(COUNTIFS(TetamuTable[ID kumpulan],A976,TetamuTable[Majlis],B976)&gt;1,"ID berganda untuk majlis",IF(NOT(ISNUMBER(E976)),"Semak kapasiti",IF(OR(E976&lt;1,MOD(E976,1)&lt;&gt;0),"Semak kapasiti",IF(AND(F976&lt;&gt;"Belum menjawab",F976&lt;&gt;"Hadir",F976&lt;&gt;"Tidak hadir"),"Isi jawapan",IF(F976="Hadir",IF(NOT(ISNUMBER(G976)),"Semak jumlah hadir",IF(OR(G976&lt;1,G976&gt;E976,MOD(G976,1)&lt;&gt;0),"Semak jumlah hadir","OK")),IF(AND(G976&lt;&gt;"",G976&lt;&gt;0),"Jumlah perlu kosong / 0","OK")))))))</f>
        <v/>
      </c>
    </row>
    <row r="977" spans="11:12" ht="30" customHeight="1">
      <c r="K977" s="9">
        <f>IF(L977="","",IF(AND(L977="OK",F977="Hadir"),G977,0))</f>
        <v/>
      </c>
      <c r="L977" s="9">
        <f>IF(AND(A977="",B977="",C977="",D977="",E977="",F977="",G977="",H977="",I977="",J977=""),"",IF(OR(A977="",C977="",COUNTIF(MajlisTetamu,B977)&lt;&gt;1),"Isi ID / majlis / nama",IF(COUNTIFS(TetamuTable[ID kumpulan],A977,TetamuTable[Majlis],B977)&gt;1,"ID berganda untuk majlis",IF(NOT(ISNUMBER(E977)),"Semak kapasiti",IF(OR(E977&lt;1,MOD(E977,1)&lt;&gt;0),"Semak kapasiti",IF(AND(F977&lt;&gt;"Belum menjawab",F977&lt;&gt;"Hadir",F977&lt;&gt;"Tidak hadir"),"Isi jawapan",IF(F977="Hadir",IF(NOT(ISNUMBER(G977)),"Semak jumlah hadir",IF(OR(G977&lt;1,G977&gt;E977,MOD(G977,1)&lt;&gt;0),"Semak jumlah hadir","OK")),IF(AND(G977&lt;&gt;"",G977&lt;&gt;0),"Jumlah perlu kosong / 0","OK")))))))</f>
        <v/>
      </c>
    </row>
    <row r="978" spans="11:12" ht="30" customHeight="1">
      <c r="K978" s="9">
        <f>IF(L978="","",IF(AND(L978="OK",F978="Hadir"),G978,0))</f>
        <v/>
      </c>
      <c r="L978" s="9">
        <f>IF(AND(A978="",B978="",C978="",D978="",E978="",F978="",G978="",H978="",I978="",J978=""),"",IF(OR(A978="",C978="",COUNTIF(MajlisTetamu,B978)&lt;&gt;1),"Isi ID / majlis / nama",IF(COUNTIFS(TetamuTable[ID kumpulan],A978,TetamuTable[Majlis],B978)&gt;1,"ID berganda untuk majlis",IF(NOT(ISNUMBER(E978)),"Semak kapasiti",IF(OR(E978&lt;1,MOD(E978,1)&lt;&gt;0),"Semak kapasiti",IF(AND(F978&lt;&gt;"Belum menjawab",F978&lt;&gt;"Hadir",F978&lt;&gt;"Tidak hadir"),"Isi jawapan",IF(F978="Hadir",IF(NOT(ISNUMBER(G978)),"Semak jumlah hadir",IF(OR(G978&lt;1,G978&gt;E978,MOD(G978,1)&lt;&gt;0),"Semak jumlah hadir","OK")),IF(AND(G978&lt;&gt;"",G978&lt;&gt;0),"Jumlah perlu kosong / 0","OK")))))))</f>
        <v/>
      </c>
    </row>
    <row r="979" spans="11:12" ht="30" customHeight="1">
      <c r="K979" s="9">
        <f>IF(L979="","",IF(AND(L979="OK",F979="Hadir"),G979,0))</f>
        <v/>
      </c>
      <c r="L979" s="9">
        <f>IF(AND(A979="",B979="",C979="",D979="",E979="",F979="",G979="",H979="",I979="",J979=""),"",IF(OR(A979="",C979="",COUNTIF(MajlisTetamu,B979)&lt;&gt;1),"Isi ID / majlis / nama",IF(COUNTIFS(TetamuTable[ID kumpulan],A979,TetamuTable[Majlis],B979)&gt;1,"ID berganda untuk majlis",IF(NOT(ISNUMBER(E979)),"Semak kapasiti",IF(OR(E979&lt;1,MOD(E979,1)&lt;&gt;0),"Semak kapasiti",IF(AND(F979&lt;&gt;"Belum menjawab",F979&lt;&gt;"Hadir",F979&lt;&gt;"Tidak hadir"),"Isi jawapan",IF(F979="Hadir",IF(NOT(ISNUMBER(G979)),"Semak jumlah hadir",IF(OR(G979&lt;1,G979&gt;E979,MOD(G979,1)&lt;&gt;0),"Semak jumlah hadir","OK")),IF(AND(G979&lt;&gt;"",G979&lt;&gt;0),"Jumlah perlu kosong / 0","OK")))))))</f>
        <v/>
      </c>
    </row>
    <row r="980" spans="11:12" ht="30" customHeight="1">
      <c r="K980" s="9">
        <f>IF(L980="","",IF(AND(L980="OK",F980="Hadir"),G980,0))</f>
        <v/>
      </c>
      <c r="L980" s="9">
        <f>IF(AND(A980="",B980="",C980="",D980="",E980="",F980="",G980="",H980="",I980="",J980=""),"",IF(OR(A980="",C980="",COUNTIF(MajlisTetamu,B980)&lt;&gt;1),"Isi ID / majlis / nama",IF(COUNTIFS(TetamuTable[ID kumpulan],A980,TetamuTable[Majlis],B980)&gt;1,"ID berganda untuk majlis",IF(NOT(ISNUMBER(E980)),"Semak kapasiti",IF(OR(E980&lt;1,MOD(E980,1)&lt;&gt;0),"Semak kapasiti",IF(AND(F980&lt;&gt;"Belum menjawab",F980&lt;&gt;"Hadir",F980&lt;&gt;"Tidak hadir"),"Isi jawapan",IF(F980="Hadir",IF(NOT(ISNUMBER(G980)),"Semak jumlah hadir",IF(OR(G980&lt;1,G980&gt;E980,MOD(G980,1)&lt;&gt;0),"Semak jumlah hadir","OK")),IF(AND(G980&lt;&gt;"",G980&lt;&gt;0),"Jumlah perlu kosong / 0","OK")))))))</f>
        <v/>
      </c>
    </row>
    <row r="981" spans="11:12" ht="30" customHeight="1">
      <c r="K981" s="9">
        <f>IF(L981="","",IF(AND(L981="OK",F981="Hadir"),G981,0))</f>
        <v/>
      </c>
      <c r="L981" s="9">
        <f>IF(AND(A981="",B981="",C981="",D981="",E981="",F981="",G981="",H981="",I981="",J981=""),"",IF(OR(A981="",C981="",COUNTIF(MajlisTetamu,B981)&lt;&gt;1),"Isi ID / majlis / nama",IF(COUNTIFS(TetamuTable[ID kumpulan],A981,TetamuTable[Majlis],B981)&gt;1,"ID berganda untuk majlis",IF(NOT(ISNUMBER(E981)),"Semak kapasiti",IF(OR(E981&lt;1,MOD(E981,1)&lt;&gt;0),"Semak kapasiti",IF(AND(F981&lt;&gt;"Belum menjawab",F981&lt;&gt;"Hadir",F981&lt;&gt;"Tidak hadir"),"Isi jawapan",IF(F981="Hadir",IF(NOT(ISNUMBER(G981)),"Semak jumlah hadir",IF(OR(G981&lt;1,G981&gt;E981,MOD(G981,1)&lt;&gt;0),"Semak jumlah hadir","OK")),IF(AND(G981&lt;&gt;"",G981&lt;&gt;0),"Jumlah perlu kosong / 0","OK")))))))</f>
        <v/>
      </c>
    </row>
    <row r="982" spans="11:12" ht="30" customHeight="1">
      <c r="K982" s="9">
        <f>IF(L982="","",IF(AND(L982="OK",F982="Hadir"),G982,0))</f>
        <v/>
      </c>
      <c r="L982" s="9">
        <f>IF(AND(A982="",B982="",C982="",D982="",E982="",F982="",G982="",H982="",I982="",J982=""),"",IF(OR(A982="",C982="",COUNTIF(MajlisTetamu,B982)&lt;&gt;1),"Isi ID / majlis / nama",IF(COUNTIFS(TetamuTable[ID kumpulan],A982,TetamuTable[Majlis],B982)&gt;1,"ID berganda untuk majlis",IF(NOT(ISNUMBER(E982)),"Semak kapasiti",IF(OR(E982&lt;1,MOD(E982,1)&lt;&gt;0),"Semak kapasiti",IF(AND(F982&lt;&gt;"Belum menjawab",F982&lt;&gt;"Hadir",F982&lt;&gt;"Tidak hadir"),"Isi jawapan",IF(F982="Hadir",IF(NOT(ISNUMBER(G982)),"Semak jumlah hadir",IF(OR(G982&lt;1,G982&gt;E982,MOD(G982,1)&lt;&gt;0),"Semak jumlah hadir","OK")),IF(AND(G982&lt;&gt;"",G982&lt;&gt;0),"Jumlah perlu kosong / 0","OK")))))))</f>
        <v/>
      </c>
    </row>
    <row r="983" spans="11:12" ht="30" customHeight="1">
      <c r="K983" s="9">
        <f>IF(L983="","",IF(AND(L983="OK",F983="Hadir"),G983,0))</f>
        <v/>
      </c>
      <c r="L983" s="9">
        <f>IF(AND(A983="",B983="",C983="",D983="",E983="",F983="",G983="",H983="",I983="",J983=""),"",IF(OR(A983="",C983="",COUNTIF(MajlisTetamu,B983)&lt;&gt;1),"Isi ID / majlis / nama",IF(COUNTIFS(TetamuTable[ID kumpulan],A983,TetamuTable[Majlis],B983)&gt;1,"ID berganda untuk majlis",IF(NOT(ISNUMBER(E983)),"Semak kapasiti",IF(OR(E983&lt;1,MOD(E983,1)&lt;&gt;0),"Semak kapasiti",IF(AND(F983&lt;&gt;"Belum menjawab",F983&lt;&gt;"Hadir",F983&lt;&gt;"Tidak hadir"),"Isi jawapan",IF(F983="Hadir",IF(NOT(ISNUMBER(G983)),"Semak jumlah hadir",IF(OR(G983&lt;1,G983&gt;E983,MOD(G983,1)&lt;&gt;0),"Semak jumlah hadir","OK")),IF(AND(G983&lt;&gt;"",G983&lt;&gt;0),"Jumlah perlu kosong / 0","OK")))))))</f>
        <v/>
      </c>
    </row>
    <row r="984" spans="11:12" ht="30" customHeight="1">
      <c r="K984" s="9">
        <f>IF(L984="","",IF(AND(L984="OK",F984="Hadir"),G984,0))</f>
        <v/>
      </c>
      <c r="L984" s="9">
        <f>IF(AND(A984="",B984="",C984="",D984="",E984="",F984="",G984="",H984="",I984="",J984=""),"",IF(OR(A984="",C984="",COUNTIF(MajlisTetamu,B984)&lt;&gt;1),"Isi ID / majlis / nama",IF(COUNTIFS(TetamuTable[ID kumpulan],A984,TetamuTable[Majlis],B984)&gt;1,"ID berganda untuk majlis",IF(NOT(ISNUMBER(E984)),"Semak kapasiti",IF(OR(E984&lt;1,MOD(E984,1)&lt;&gt;0),"Semak kapasiti",IF(AND(F984&lt;&gt;"Belum menjawab",F984&lt;&gt;"Hadir",F984&lt;&gt;"Tidak hadir"),"Isi jawapan",IF(F984="Hadir",IF(NOT(ISNUMBER(G984)),"Semak jumlah hadir",IF(OR(G984&lt;1,G984&gt;E984,MOD(G984,1)&lt;&gt;0),"Semak jumlah hadir","OK")),IF(AND(G984&lt;&gt;"",G984&lt;&gt;0),"Jumlah perlu kosong / 0","OK")))))))</f>
        <v/>
      </c>
    </row>
    <row r="985" spans="11:12" ht="30" customHeight="1">
      <c r="K985" s="9">
        <f>IF(L985="","",IF(AND(L985="OK",F985="Hadir"),G985,0))</f>
        <v/>
      </c>
      <c r="L985" s="9">
        <f>IF(AND(A985="",B985="",C985="",D985="",E985="",F985="",G985="",H985="",I985="",J985=""),"",IF(OR(A985="",C985="",COUNTIF(MajlisTetamu,B985)&lt;&gt;1),"Isi ID / majlis / nama",IF(COUNTIFS(TetamuTable[ID kumpulan],A985,TetamuTable[Majlis],B985)&gt;1,"ID berganda untuk majlis",IF(NOT(ISNUMBER(E985)),"Semak kapasiti",IF(OR(E985&lt;1,MOD(E985,1)&lt;&gt;0),"Semak kapasiti",IF(AND(F985&lt;&gt;"Belum menjawab",F985&lt;&gt;"Hadir",F985&lt;&gt;"Tidak hadir"),"Isi jawapan",IF(F985="Hadir",IF(NOT(ISNUMBER(G985)),"Semak jumlah hadir",IF(OR(G985&lt;1,G985&gt;E985,MOD(G985,1)&lt;&gt;0),"Semak jumlah hadir","OK")),IF(AND(G985&lt;&gt;"",G985&lt;&gt;0),"Jumlah perlu kosong / 0","OK")))))))</f>
        <v/>
      </c>
    </row>
    <row r="986" spans="11:12" ht="30" customHeight="1">
      <c r="K986" s="9">
        <f>IF(L986="","",IF(AND(L986="OK",F986="Hadir"),G986,0))</f>
        <v/>
      </c>
      <c r="L986" s="9">
        <f>IF(AND(A986="",B986="",C986="",D986="",E986="",F986="",G986="",H986="",I986="",J986=""),"",IF(OR(A986="",C986="",COUNTIF(MajlisTetamu,B986)&lt;&gt;1),"Isi ID / majlis / nama",IF(COUNTIFS(TetamuTable[ID kumpulan],A986,TetamuTable[Majlis],B986)&gt;1,"ID berganda untuk majlis",IF(NOT(ISNUMBER(E986)),"Semak kapasiti",IF(OR(E986&lt;1,MOD(E986,1)&lt;&gt;0),"Semak kapasiti",IF(AND(F986&lt;&gt;"Belum menjawab",F986&lt;&gt;"Hadir",F986&lt;&gt;"Tidak hadir"),"Isi jawapan",IF(F986="Hadir",IF(NOT(ISNUMBER(G986)),"Semak jumlah hadir",IF(OR(G986&lt;1,G986&gt;E986,MOD(G986,1)&lt;&gt;0),"Semak jumlah hadir","OK")),IF(AND(G986&lt;&gt;"",G986&lt;&gt;0),"Jumlah perlu kosong / 0","OK")))))))</f>
        <v/>
      </c>
    </row>
    <row r="987" spans="11:12" ht="30" customHeight="1">
      <c r="K987" s="9">
        <f>IF(L987="","",IF(AND(L987="OK",F987="Hadir"),G987,0))</f>
        <v/>
      </c>
      <c r="L987" s="9">
        <f>IF(AND(A987="",B987="",C987="",D987="",E987="",F987="",G987="",H987="",I987="",J987=""),"",IF(OR(A987="",C987="",COUNTIF(MajlisTetamu,B987)&lt;&gt;1),"Isi ID / majlis / nama",IF(COUNTIFS(TetamuTable[ID kumpulan],A987,TetamuTable[Majlis],B987)&gt;1,"ID berganda untuk majlis",IF(NOT(ISNUMBER(E987)),"Semak kapasiti",IF(OR(E987&lt;1,MOD(E987,1)&lt;&gt;0),"Semak kapasiti",IF(AND(F987&lt;&gt;"Belum menjawab",F987&lt;&gt;"Hadir",F987&lt;&gt;"Tidak hadir"),"Isi jawapan",IF(F987="Hadir",IF(NOT(ISNUMBER(G987)),"Semak jumlah hadir",IF(OR(G987&lt;1,G987&gt;E987,MOD(G987,1)&lt;&gt;0),"Semak jumlah hadir","OK")),IF(AND(G987&lt;&gt;"",G987&lt;&gt;0),"Jumlah perlu kosong / 0","OK")))))))</f>
        <v/>
      </c>
    </row>
    <row r="988" spans="11:12" ht="30" customHeight="1">
      <c r="K988" s="9">
        <f>IF(L988="","",IF(AND(L988="OK",F988="Hadir"),G988,0))</f>
        <v/>
      </c>
      <c r="L988" s="9">
        <f>IF(AND(A988="",B988="",C988="",D988="",E988="",F988="",G988="",H988="",I988="",J988=""),"",IF(OR(A988="",C988="",COUNTIF(MajlisTetamu,B988)&lt;&gt;1),"Isi ID / majlis / nama",IF(COUNTIFS(TetamuTable[ID kumpulan],A988,TetamuTable[Majlis],B988)&gt;1,"ID berganda untuk majlis",IF(NOT(ISNUMBER(E988)),"Semak kapasiti",IF(OR(E988&lt;1,MOD(E988,1)&lt;&gt;0),"Semak kapasiti",IF(AND(F988&lt;&gt;"Belum menjawab",F988&lt;&gt;"Hadir",F988&lt;&gt;"Tidak hadir"),"Isi jawapan",IF(F988="Hadir",IF(NOT(ISNUMBER(G988)),"Semak jumlah hadir",IF(OR(G988&lt;1,G988&gt;E988,MOD(G988,1)&lt;&gt;0),"Semak jumlah hadir","OK")),IF(AND(G988&lt;&gt;"",G988&lt;&gt;0),"Jumlah perlu kosong / 0","OK")))))))</f>
        <v/>
      </c>
    </row>
    <row r="989" spans="11:12" ht="30" customHeight="1">
      <c r="K989" s="9">
        <f>IF(L989="","",IF(AND(L989="OK",F989="Hadir"),G989,0))</f>
        <v/>
      </c>
      <c r="L989" s="9">
        <f>IF(AND(A989="",B989="",C989="",D989="",E989="",F989="",G989="",H989="",I989="",J989=""),"",IF(OR(A989="",C989="",COUNTIF(MajlisTetamu,B989)&lt;&gt;1),"Isi ID / majlis / nama",IF(COUNTIFS(TetamuTable[ID kumpulan],A989,TetamuTable[Majlis],B989)&gt;1,"ID berganda untuk majlis",IF(NOT(ISNUMBER(E989)),"Semak kapasiti",IF(OR(E989&lt;1,MOD(E989,1)&lt;&gt;0),"Semak kapasiti",IF(AND(F989&lt;&gt;"Belum menjawab",F989&lt;&gt;"Hadir",F989&lt;&gt;"Tidak hadir"),"Isi jawapan",IF(F989="Hadir",IF(NOT(ISNUMBER(G989)),"Semak jumlah hadir",IF(OR(G989&lt;1,G989&gt;E989,MOD(G989,1)&lt;&gt;0),"Semak jumlah hadir","OK")),IF(AND(G989&lt;&gt;"",G989&lt;&gt;0),"Jumlah perlu kosong / 0","OK")))))))</f>
        <v/>
      </c>
    </row>
    <row r="990" spans="11:12" ht="30" customHeight="1">
      <c r="K990" s="9">
        <f>IF(L990="","",IF(AND(L990="OK",F990="Hadir"),G990,0))</f>
        <v/>
      </c>
      <c r="L990" s="9">
        <f>IF(AND(A990="",B990="",C990="",D990="",E990="",F990="",G990="",H990="",I990="",J990=""),"",IF(OR(A990="",C990="",COUNTIF(MajlisTetamu,B990)&lt;&gt;1),"Isi ID / majlis / nama",IF(COUNTIFS(TetamuTable[ID kumpulan],A990,TetamuTable[Majlis],B990)&gt;1,"ID berganda untuk majlis",IF(NOT(ISNUMBER(E990)),"Semak kapasiti",IF(OR(E990&lt;1,MOD(E990,1)&lt;&gt;0),"Semak kapasiti",IF(AND(F990&lt;&gt;"Belum menjawab",F990&lt;&gt;"Hadir",F990&lt;&gt;"Tidak hadir"),"Isi jawapan",IF(F990="Hadir",IF(NOT(ISNUMBER(G990)),"Semak jumlah hadir",IF(OR(G990&lt;1,G990&gt;E990,MOD(G990,1)&lt;&gt;0),"Semak jumlah hadir","OK")),IF(AND(G990&lt;&gt;"",G990&lt;&gt;0),"Jumlah perlu kosong / 0","OK")))))))</f>
        <v/>
      </c>
    </row>
    <row r="991" spans="11:12" ht="30" customHeight="1">
      <c r="K991" s="9">
        <f>IF(L991="","",IF(AND(L991="OK",F991="Hadir"),G991,0))</f>
        <v/>
      </c>
      <c r="L991" s="9">
        <f>IF(AND(A991="",B991="",C991="",D991="",E991="",F991="",G991="",H991="",I991="",J991=""),"",IF(OR(A991="",C991="",COUNTIF(MajlisTetamu,B991)&lt;&gt;1),"Isi ID / majlis / nama",IF(COUNTIFS(TetamuTable[ID kumpulan],A991,TetamuTable[Majlis],B991)&gt;1,"ID berganda untuk majlis",IF(NOT(ISNUMBER(E991)),"Semak kapasiti",IF(OR(E991&lt;1,MOD(E991,1)&lt;&gt;0),"Semak kapasiti",IF(AND(F991&lt;&gt;"Belum menjawab",F991&lt;&gt;"Hadir",F991&lt;&gt;"Tidak hadir"),"Isi jawapan",IF(F991="Hadir",IF(NOT(ISNUMBER(G991)),"Semak jumlah hadir",IF(OR(G991&lt;1,G991&gt;E991,MOD(G991,1)&lt;&gt;0),"Semak jumlah hadir","OK")),IF(AND(G991&lt;&gt;"",G991&lt;&gt;0),"Jumlah perlu kosong / 0","OK")))))))</f>
        <v/>
      </c>
    </row>
    <row r="992" spans="11:12" ht="30" customHeight="1">
      <c r="K992" s="9">
        <f>IF(L992="","",IF(AND(L992="OK",F992="Hadir"),G992,0))</f>
        <v/>
      </c>
      <c r="L992" s="9">
        <f>IF(AND(A992="",B992="",C992="",D992="",E992="",F992="",G992="",H992="",I992="",J992=""),"",IF(OR(A992="",C992="",COUNTIF(MajlisTetamu,B992)&lt;&gt;1),"Isi ID / majlis / nama",IF(COUNTIFS(TetamuTable[ID kumpulan],A992,TetamuTable[Majlis],B992)&gt;1,"ID berganda untuk majlis",IF(NOT(ISNUMBER(E992)),"Semak kapasiti",IF(OR(E992&lt;1,MOD(E992,1)&lt;&gt;0),"Semak kapasiti",IF(AND(F992&lt;&gt;"Belum menjawab",F992&lt;&gt;"Hadir",F992&lt;&gt;"Tidak hadir"),"Isi jawapan",IF(F992="Hadir",IF(NOT(ISNUMBER(G992)),"Semak jumlah hadir",IF(OR(G992&lt;1,G992&gt;E992,MOD(G992,1)&lt;&gt;0),"Semak jumlah hadir","OK")),IF(AND(G992&lt;&gt;"",G992&lt;&gt;0),"Jumlah perlu kosong / 0","OK")))))))</f>
        <v/>
      </c>
    </row>
    <row r="993" spans="11:12" ht="30" customHeight="1">
      <c r="K993" s="9">
        <f>IF(L993="","",IF(AND(L993="OK",F993="Hadir"),G993,0))</f>
        <v/>
      </c>
      <c r="L993" s="9">
        <f>IF(AND(A993="",B993="",C993="",D993="",E993="",F993="",G993="",H993="",I993="",J993=""),"",IF(OR(A993="",C993="",COUNTIF(MajlisTetamu,B993)&lt;&gt;1),"Isi ID / majlis / nama",IF(COUNTIFS(TetamuTable[ID kumpulan],A993,TetamuTable[Majlis],B993)&gt;1,"ID berganda untuk majlis",IF(NOT(ISNUMBER(E993)),"Semak kapasiti",IF(OR(E993&lt;1,MOD(E993,1)&lt;&gt;0),"Semak kapasiti",IF(AND(F993&lt;&gt;"Belum menjawab",F993&lt;&gt;"Hadir",F993&lt;&gt;"Tidak hadir"),"Isi jawapan",IF(F993="Hadir",IF(NOT(ISNUMBER(G993)),"Semak jumlah hadir",IF(OR(G993&lt;1,G993&gt;E993,MOD(G993,1)&lt;&gt;0),"Semak jumlah hadir","OK")),IF(AND(G993&lt;&gt;"",G993&lt;&gt;0),"Jumlah perlu kosong / 0","OK")))))))</f>
        <v/>
      </c>
    </row>
    <row r="994" spans="11:12" ht="30" customHeight="1">
      <c r="K994" s="9">
        <f>IF(L994="","",IF(AND(L994="OK",F994="Hadir"),G994,0))</f>
        <v/>
      </c>
      <c r="L994" s="9">
        <f>IF(AND(A994="",B994="",C994="",D994="",E994="",F994="",G994="",H994="",I994="",J994=""),"",IF(OR(A994="",C994="",COUNTIF(MajlisTetamu,B994)&lt;&gt;1),"Isi ID / majlis / nama",IF(COUNTIFS(TetamuTable[ID kumpulan],A994,TetamuTable[Majlis],B994)&gt;1,"ID berganda untuk majlis",IF(NOT(ISNUMBER(E994)),"Semak kapasiti",IF(OR(E994&lt;1,MOD(E994,1)&lt;&gt;0),"Semak kapasiti",IF(AND(F994&lt;&gt;"Belum menjawab",F994&lt;&gt;"Hadir",F994&lt;&gt;"Tidak hadir"),"Isi jawapan",IF(F994="Hadir",IF(NOT(ISNUMBER(G994)),"Semak jumlah hadir",IF(OR(G994&lt;1,G994&gt;E994,MOD(G994,1)&lt;&gt;0),"Semak jumlah hadir","OK")),IF(AND(G994&lt;&gt;"",G994&lt;&gt;0),"Jumlah perlu kosong / 0","OK")))))))</f>
        <v/>
      </c>
    </row>
    <row r="995" spans="11:12" ht="30" customHeight="1">
      <c r="K995" s="9">
        <f>IF(L995="","",IF(AND(L995="OK",F995="Hadir"),G995,0))</f>
        <v/>
      </c>
      <c r="L995" s="9">
        <f>IF(AND(A995="",B995="",C995="",D995="",E995="",F995="",G995="",H995="",I995="",J995=""),"",IF(OR(A995="",C995="",COUNTIF(MajlisTetamu,B995)&lt;&gt;1),"Isi ID / majlis / nama",IF(COUNTIFS(TetamuTable[ID kumpulan],A995,TetamuTable[Majlis],B995)&gt;1,"ID berganda untuk majlis",IF(NOT(ISNUMBER(E995)),"Semak kapasiti",IF(OR(E995&lt;1,MOD(E995,1)&lt;&gt;0),"Semak kapasiti",IF(AND(F995&lt;&gt;"Belum menjawab",F995&lt;&gt;"Hadir",F995&lt;&gt;"Tidak hadir"),"Isi jawapan",IF(F995="Hadir",IF(NOT(ISNUMBER(G995)),"Semak jumlah hadir",IF(OR(G995&lt;1,G995&gt;E995,MOD(G995,1)&lt;&gt;0),"Semak jumlah hadir","OK")),IF(AND(G995&lt;&gt;"",G995&lt;&gt;0),"Jumlah perlu kosong / 0","OK")))))))</f>
        <v/>
      </c>
    </row>
    <row r="996" spans="11:12" ht="30" customHeight="1">
      <c r="K996" s="9">
        <f>IF(L996="","",IF(AND(L996="OK",F996="Hadir"),G996,0))</f>
        <v/>
      </c>
      <c r="L996" s="9">
        <f>IF(AND(A996="",B996="",C996="",D996="",E996="",F996="",G996="",H996="",I996="",J996=""),"",IF(OR(A996="",C996="",COUNTIF(MajlisTetamu,B996)&lt;&gt;1),"Isi ID / majlis / nama",IF(COUNTIFS(TetamuTable[ID kumpulan],A996,TetamuTable[Majlis],B996)&gt;1,"ID berganda untuk majlis",IF(NOT(ISNUMBER(E996)),"Semak kapasiti",IF(OR(E996&lt;1,MOD(E996,1)&lt;&gt;0),"Semak kapasiti",IF(AND(F996&lt;&gt;"Belum menjawab",F996&lt;&gt;"Hadir",F996&lt;&gt;"Tidak hadir"),"Isi jawapan",IF(F996="Hadir",IF(NOT(ISNUMBER(G996)),"Semak jumlah hadir",IF(OR(G996&lt;1,G996&gt;E996,MOD(G996,1)&lt;&gt;0),"Semak jumlah hadir","OK")),IF(AND(G996&lt;&gt;"",G996&lt;&gt;0),"Jumlah perlu kosong / 0","OK")))))))</f>
        <v/>
      </c>
    </row>
    <row r="997" spans="11:12" ht="30" customHeight="1">
      <c r="K997" s="9">
        <f>IF(L997="","",IF(AND(L997="OK",F997="Hadir"),G997,0))</f>
        <v/>
      </c>
      <c r="L997" s="9">
        <f>IF(AND(A997="",B997="",C997="",D997="",E997="",F997="",G997="",H997="",I997="",J997=""),"",IF(OR(A997="",C997="",COUNTIF(MajlisTetamu,B997)&lt;&gt;1),"Isi ID / majlis / nama",IF(COUNTIFS(TetamuTable[ID kumpulan],A997,TetamuTable[Majlis],B997)&gt;1,"ID berganda untuk majlis",IF(NOT(ISNUMBER(E997)),"Semak kapasiti",IF(OR(E997&lt;1,MOD(E997,1)&lt;&gt;0),"Semak kapasiti",IF(AND(F997&lt;&gt;"Belum menjawab",F997&lt;&gt;"Hadir",F997&lt;&gt;"Tidak hadir"),"Isi jawapan",IF(F997="Hadir",IF(NOT(ISNUMBER(G997)),"Semak jumlah hadir",IF(OR(G997&lt;1,G997&gt;E997,MOD(G997,1)&lt;&gt;0),"Semak jumlah hadir","OK")),IF(AND(G997&lt;&gt;"",G997&lt;&gt;0),"Jumlah perlu kosong / 0","OK")))))))</f>
        <v/>
      </c>
    </row>
    <row r="998" spans="11:12" ht="30" customHeight="1">
      <c r="K998" s="9">
        <f>IF(L998="","",IF(AND(L998="OK",F998="Hadir"),G998,0))</f>
        <v/>
      </c>
      <c r="L998" s="9">
        <f>IF(AND(A998="",B998="",C998="",D998="",E998="",F998="",G998="",H998="",I998="",J998=""),"",IF(OR(A998="",C998="",COUNTIF(MajlisTetamu,B998)&lt;&gt;1),"Isi ID / majlis / nama",IF(COUNTIFS(TetamuTable[ID kumpulan],A998,TetamuTable[Majlis],B998)&gt;1,"ID berganda untuk majlis",IF(NOT(ISNUMBER(E998)),"Semak kapasiti",IF(OR(E998&lt;1,MOD(E998,1)&lt;&gt;0),"Semak kapasiti",IF(AND(F998&lt;&gt;"Belum menjawab",F998&lt;&gt;"Hadir",F998&lt;&gt;"Tidak hadir"),"Isi jawapan",IF(F998="Hadir",IF(NOT(ISNUMBER(G998)),"Semak jumlah hadir",IF(OR(G998&lt;1,G998&gt;E998,MOD(G998,1)&lt;&gt;0),"Semak jumlah hadir","OK")),IF(AND(G998&lt;&gt;"",G998&lt;&gt;0),"Jumlah perlu kosong / 0","OK")))))))</f>
        <v/>
      </c>
    </row>
    <row r="999" spans="11:12" ht="30" customHeight="1">
      <c r="K999" s="9">
        <f>IF(L999="","",IF(AND(L999="OK",F999="Hadir"),G999,0))</f>
        <v/>
      </c>
      <c r="L999" s="9">
        <f>IF(AND(A999="",B999="",C999="",D999="",E999="",F999="",G999="",H999="",I999="",J999=""),"",IF(OR(A999="",C999="",COUNTIF(MajlisTetamu,B999)&lt;&gt;1),"Isi ID / majlis / nama",IF(COUNTIFS(TetamuTable[ID kumpulan],A999,TetamuTable[Majlis],B999)&gt;1,"ID berganda untuk majlis",IF(NOT(ISNUMBER(E999)),"Semak kapasiti",IF(OR(E999&lt;1,MOD(E999,1)&lt;&gt;0),"Semak kapasiti",IF(AND(F999&lt;&gt;"Belum menjawab",F999&lt;&gt;"Hadir",F999&lt;&gt;"Tidak hadir"),"Isi jawapan",IF(F999="Hadir",IF(NOT(ISNUMBER(G999)),"Semak jumlah hadir",IF(OR(G999&lt;1,G999&gt;E999,MOD(G999,1)&lt;&gt;0),"Semak jumlah hadir","OK")),IF(AND(G999&lt;&gt;"",G999&lt;&gt;0),"Jumlah perlu kosong / 0","OK")))))))</f>
        <v/>
      </c>
    </row>
    <row r="1000" spans="11:12" ht="30" customHeight="1">
      <c r="K1000" s="9">
        <f>IF(L1000="","",IF(AND(L1000="OK",F1000="Hadir"),G1000,0))</f>
        <v/>
      </c>
      <c r="L1000" s="9">
        <f>IF(AND(A1000="",B1000="",C1000="",D1000="",E1000="",F1000="",G1000="",H1000="",I1000="",J1000=""),"",IF(OR(A1000="",C1000="",COUNTIF(MajlisTetamu,B1000)&lt;&gt;1),"Isi ID / majlis / nama",IF(COUNTIFS(TetamuTable[ID kumpulan],A1000,TetamuTable[Majlis],B1000)&gt;1,"ID berganda untuk majlis",IF(NOT(ISNUMBER(E1000)),"Semak kapasiti",IF(OR(E1000&lt;1,MOD(E1000,1)&lt;&gt;0),"Semak kapasiti",IF(AND(F1000&lt;&gt;"Belum menjawab",F1000&lt;&gt;"Hadir",F1000&lt;&gt;"Tidak hadir"),"Isi jawapan",IF(F1000="Hadir",IF(NOT(ISNUMBER(G1000)),"Semak jumlah hadir",IF(OR(G1000&lt;1,G1000&gt;E1000,MOD(G1000,1)&lt;&gt;0),"Semak jumlah hadir","OK")),IF(AND(G1000&lt;&gt;"",G1000&lt;&gt;0),"Jumlah perlu kosong / 0","OK")))))))</f>
        <v/>
      </c>
    </row>
    <row r="1001" spans="11:12" ht="30" customHeight="1">
      <c r="K1001" s="9">
        <f>IF(L1001="","",IF(AND(L1001="OK",F1001="Hadir"),G1001,0))</f>
        <v/>
      </c>
      <c r="L1001" s="9">
        <f>IF(AND(A1001="",B1001="",C1001="",D1001="",E1001="",F1001="",G1001="",H1001="",I1001="",J1001=""),"",IF(OR(A1001="",C1001="",COUNTIF(MajlisTetamu,B1001)&lt;&gt;1),"Isi ID / majlis / nama",IF(COUNTIFS(TetamuTable[ID kumpulan],A1001,TetamuTable[Majlis],B1001)&gt;1,"ID berganda untuk majlis",IF(NOT(ISNUMBER(E1001)),"Semak kapasiti",IF(OR(E1001&lt;1,MOD(E1001,1)&lt;&gt;0),"Semak kapasiti",IF(AND(F1001&lt;&gt;"Belum menjawab",F1001&lt;&gt;"Hadir",F1001&lt;&gt;"Tidak hadir"),"Isi jawapan",IF(F1001="Hadir",IF(NOT(ISNUMBER(G1001)),"Semak jumlah hadir",IF(OR(G1001&lt;1,G1001&gt;E1001,MOD(G1001,1)&lt;&gt;0),"Semak jumlah hadir","OK")),IF(AND(G1001&lt;&gt;"",G1001&lt;&gt;0),"Jumlah perlu kosong / 0","OK")))))))</f>
        <v/>
      </c>
    </row>
    <row r="1002" spans="11:12" ht="30" customHeight="1">
      <c r="K1002" s="9">
        <f>IF(L1002="","",IF(AND(L1002="OK",F1002="Hadir"),G1002,0))</f>
        <v/>
      </c>
      <c r="L1002" s="9">
        <f>IF(AND(A1002="",B1002="",C1002="",D1002="",E1002="",F1002="",G1002="",H1002="",I1002="",J1002=""),"",IF(OR(A1002="",C1002="",COUNTIF(MajlisTetamu,B1002)&lt;&gt;1),"Isi ID / majlis / nama",IF(COUNTIFS(TetamuTable[ID kumpulan],A1002,TetamuTable[Majlis],B1002)&gt;1,"ID berganda untuk majlis",IF(NOT(ISNUMBER(E1002)),"Semak kapasiti",IF(OR(E1002&lt;1,MOD(E1002,1)&lt;&gt;0),"Semak kapasiti",IF(AND(F1002&lt;&gt;"Belum menjawab",F1002&lt;&gt;"Hadir",F1002&lt;&gt;"Tidak hadir"),"Isi jawapan",IF(F1002="Hadir",IF(NOT(ISNUMBER(G1002)),"Semak jumlah hadir",IF(OR(G1002&lt;1,G1002&gt;E1002,MOD(G1002,1)&lt;&gt;0),"Semak jumlah hadir","OK")),IF(AND(G1002&lt;&gt;"",G1002&lt;&gt;0),"Jumlah perlu kosong / 0","OK")))))))</f>
        <v/>
      </c>
    </row>
    <row r="1003" spans="11:12" ht="30" customHeight="1">
      <c r="K1003" s="9">
        <f>IF(L1003="","",IF(AND(L1003="OK",F1003="Hadir"),G1003,0))</f>
        <v/>
      </c>
      <c r="L1003" s="9">
        <f>IF(AND(A1003="",B1003="",C1003="",D1003="",E1003="",F1003="",G1003="",H1003="",I1003="",J1003=""),"",IF(OR(A1003="",C1003="",COUNTIF(MajlisTetamu,B1003)&lt;&gt;1),"Isi ID / majlis / nama",IF(COUNTIFS(TetamuTable[ID kumpulan],A1003,TetamuTable[Majlis],B1003)&gt;1,"ID berganda untuk majlis",IF(NOT(ISNUMBER(E1003)),"Semak kapasiti",IF(OR(E1003&lt;1,MOD(E1003,1)&lt;&gt;0),"Semak kapasiti",IF(AND(F1003&lt;&gt;"Belum menjawab",F1003&lt;&gt;"Hadir",F1003&lt;&gt;"Tidak hadir"),"Isi jawapan",IF(F1003="Hadir",IF(NOT(ISNUMBER(G1003)),"Semak jumlah hadir",IF(OR(G1003&lt;1,G1003&gt;E1003,MOD(G1003,1)&lt;&gt;0),"Semak jumlah hadir","OK")),IF(AND(G1003&lt;&gt;"",G1003&lt;&gt;0),"Jumlah perlu kosong / 0","OK")))))))</f>
        <v/>
      </c>
    </row>
    <row r="1004" spans="11:12" ht="30" customHeight="1">
      <c r="K1004" s="9">
        <f>IF(L1004="","",IF(AND(L1004="OK",F1004="Hadir"),G1004,0))</f>
        <v/>
      </c>
      <c r="L1004" s="9">
        <f>IF(AND(A1004="",B1004="",C1004="",D1004="",E1004="",F1004="",G1004="",H1004="",I1004="",J1004=""),"",IF(OR(A1004="",C1004="",COUNTIF(MajlisTetamu,B1004)&lt;&gt;1),"Isi ID / majlis / nama",IF(COUNTIFS(TetamuTable[ID kumpulan],A1004,TetamuTable[Majlis],B1004)&gt;1,"ID berganda untuk majlis",IF(NOT(ISNUMBER(E1004)),"Semak kapasiti",IF(OR(E1004&lt;1,MOD(E1004,1)&lt;&gt;0),"Semak kapasiti",IF(AND(F1004&lt;&gt;"Belum menjawab",F1004&lt;&gt;"Hadir",F1004&lt;&gt;"Tidak hadir"),"Isi jawapan",IF(F1004="Hadir",IF(NOT(ISNUMBER(G1004)),"Semak jumlah hadir",IF(OR(G1004&lt;1,G1004&gt;E1004,MOD(G1004,1)&lt;&gt;0),"Semak jumlah hadir","OK")),IF(AND(G1004&lt;&gt;"",G1004&lt;&gt;0),"Jumlah perlu kosong / 0","OK")))))))</f>
        <v/>
      </c>
    </row>
    <row r="1005" spans="11:12" ht="30" customHeight="1">
      <c r="K1005" s="9">
        <f>IF(L1005="","",IF(AND(L1005="OK",F1005="Hadir"),G1005,0))</f>
        <v/>
      </c>
      <c r="L1005" s="9">
        <f>IF(AND(A1005="",B1005="",C1005="",D1005="",E1005="",F1005="",G1005="",H1005="",I1005="",J1005=""),"",IF(OR(A1005="",C1005="",COUNTIF(MajlisTetamu,B1005)&lt;&gt;1),"Isi ID / majlis / nama",IF(COUNTIFS(TetamuTable[ID kumpulan],A1005,TetamuTable[Majlis],B1005)&gt;1,"ID berganda untuk majlis",IF(NOT(ISNUMBER(E1005)),"Semak kapasiti",IF(OR(E1005&lt;1,MOD(E1005,1)&lt;&gt;0),"Semak kapasiti",IF(AND(F1005&lt;&gt;"Belum menjawab",F1005&lt;&gt;"Hadir",F1005&lt;&gt;"Tidak hadir"),"Isi jawapan",IF(F1005="Hadir",IF(NOT(ISNUMBER(G1005)),"Semak jumlah hadir",IF(OR(G1005&lt;1,G1005&gt;E1005,MOD(G1005,1)&lt;&gt;0),"Semak jumlah hadir","OK")),IF(AND(G1005&lt;&gt;"",G1005&lt;&gt;0),"Jumlah perlu kosong / 0","OK")))))))</f>
        <v/>
      </c>
    </row>
    <row r="1006" spans="11:12" ht="30" customHeight="1">
      <c r="K1006" s="9">
        <f>IF(L1006="","",IF(AND(L1006="OK",F1006="Hadir"),G1006,0))</f>
        <v/>
      </c>
      <c r="L1006" s="9">
        <f>IF(AND(A1006="",B1006="",C1006="",D1006="",E1006="",F1006="",G1006="",H1006="",I1006="",J1006=""),"",IF(OR(A1006="",C1006="",COUNTIF(MajlisTetamu,B1006)&lt;&gt;1),"Isi ID / majlis / nama",IF(COUNTIFS(TetamuTable[ID kumpulan],A1006,TetamuTable[Majlis],B1006)&gt;1,"ID berganda untuk majlis",IF(NOT(ISNUMBER(E1006)),"Semak kapasiti",IF(OR(E1006&lt;1,MOD(E1006,1)&lt;&gt;0),"Semak kapasiti",IF(AND(F1006&lt;&gt;"Belum menjawab",F1006&lt;&gt;"Hadir",F1006&lt;&gt;"Tidak hadir"),"Isi jawapan",IF(F1006="Hadir",IF(NOT(ISNUMBER(G1006)),"Semak jumlah hadir",IF(OR(G1006&lt;1,G1006&gt;E1006,MOD(G1006,1)&lt;&gt;0),"Semak jumlah hadir","OK")),IF(AND(G1006&lt;&gt;"",G1006&lt;&gt;0),"Jumlah perlu kosong / 0","OK")))))))</f>
        <v/>
      </c>
    </row>
    <row r="1007" spans="11:12" ht="30" customHeight="1">
      <c r="K1007" s="9">
        <f>IF(L1007="","",IF(AND(L1007="OK",F1007="Hadir"),G1007,0))</f>
        <v/>
      </c>
      <c r="L1007" s="9">
        <f>IF(AND(A1007="",B1007="",C1007="",D1007="",E1007="",F1007="",G1007="",H1007="",I1007="",J1007=""),"",IF(OR(A1007="",C1007="",COUNTIF(MajlisTetamu,B1007)&lt;&gt;1),"Isi ID / majlis / nama",IF(COUNTIFS(TetamuTable[ID kumpulan],A1007,TetamuTable[Majlis],B1007)&gt;1,"ID berganda untuk majlis",IF(NOT(ISNUMBER(E1007)),"Semak kapasiti",IF(OR(E1007&lt;1,MOD(E1007,1)&lt;&gt;0),"Semak kapasiti",IF(AND(F1007&lt;&gt;"Belum menjawab",F1007&lt;&gt;"Hadir",F1007&lt;&gt;"Tidak hadir"),"Isi jawapan",IF(F1007="Hadir",IF(NOT(ISNUMBER(G1007)),"Semak jumlah hadir",IF(OR(G1007&lt;1,G1007&gt;E1007,MOD(G1007,1)&lt;&gt;0),"Semak jumlah hadir","OK")),IF(AND(G1007&lt;&gt;"",G1007&lt;&gt;0),"Jumlah perlu kosong / 0","OK")))))))</f>
        <v/>
      </c>
    </row>
    <row r="1008" spans="11:12" ht="30" customHeight="1">
      <c r="K1008" s="9">
        <f>IF(L1008="","",IF(AND(L1008="OK",F1008="Hadir"),G1008,0))</f>
        <v/>
      </c>
      <c r="L1008" s="9">
        <f>IF(AND(A1008="",B1008="",C1008="",D1008="",E1008="",F1008="",G1008="",H1008="",I1008="",J1008=""),"",IF(OR(A1008="",C1008="",COUNTIF(MajlisTetamu,B1008)&lt;&gt;1),"Isi ID / majlis / nama",IF(COUNTIFS(TetamuTable[ID kumpulan],A1008,TetamuTable[Majlis],B1008)&gt;1,"ID berganda untuk majlis",IF(NOT(ISNUMBER(E1008)),"Semak kapasiti",IF(OR(E1008&lt;1,MOD(E1008,1)&lt;&gt;0),"Semak kapasiti",IF(AND(F1008&lt;&gt;"Belum menjawab",F1008&lt;&gt;"Hadir",F1008&lt;&gt;"Tidak hadir"),"Isi jawapan",IF(F1008="Hadir",IF(NOT(ISNUMBER(G1008)),"Semak jumlah hadir",IF(OR(G1008&lt;1,G1008&gt;E1008,MOD(G1008,1)&lt;&gt;0),"Semak jumlah hadir","OK")),IF(AND(G1008&lt;&gt;"",G1008&lt;&gt;0),"Jumlah perlu kosong / 0","OK")))))))</f>
        <v/>
      </c>
    </row>
    <row r="1009" spans="11:12" ht="30" customHeight="1">
      <c r="K1009" s="9">
        <f>IF(L1009="","",IF(AND(L1009="OK",F1009="Hadir"),G1009,0))</f>
        <v/>
      </c>
      <c r="L1009" s="9">
        <f>IF(AND(A1009="",B1009="",C1009="",D1009="",E1009="",F1009="",G1009="",H1009="",I1009="",J1009=""),"",IF(OR(A1009="",C1009="",COUNTIF(MajlisTetamu,B1009)&lt;&gt;1),"Isi ID / majlis / nama",IF(COUNTIFS(TetamuTable[ID kumpulan],A1009,TetamuTable[Majlis],B1009)&gt;1,"ID berganda untuk majlis",IF(NOT(ISNUMBER(E1009)),"Semak kapasiti",IF(OR(E1009&lt;1,MOD(E1009,1)&lt;&gt;0),"Semak kapasiti",IF(AND(F1009&lt;&gt;"Belum menjawab",F1009&lt;&gt;"Hadir",F1009&lt;&gt;"Tidak hadir"),"Isi jawapan",IF(F1009="Hadir",IF(NOT(ISNUMBER(G1009)),"Semak jumlah hadir",IF(OR(G1009&lt;1,G1009&gt;E1009,MOD(G1009,1)&lt;&gt;0),"Semak jumlah hadir","OK")),IF(AND(G1009&lt;&gt;"",G1009&lt;&gt;0),"Jumlah perlu kosong / 0","OK")))))))</f>
        <v/>
      </c>
    </row>
    <row r="1010" spans="11:12" ht="30" customHeight="1">
      <c r="K1010" s="9">
        <f>IF(L1010="","",IF(AND(L1010="OK",F1010="Hadir"),G1010,0))</f>
        <v/>
      </c>
      <c r="L1010" s="9">
        <f>IF(AND(A1010="",B1010="",C1010="",D1010="",E1010="",F1010="",G1010="",H1010="",I1010="",J1010=""),"",IF(OR(A1010="",C1010="",COUNTIF(MajlisTetamu,B1010)&lt;&gt;1),"Isi ID / majlis / nama",IF(COUNTIFS(TetamuTable[ID kumpulan],A1010,TetamuTable[Majlis],B1010)&gt;1,"ID berganda untuk majlis",IF(NOT(ISNUMBER(E1010)),"Semak kapasiti",IF(OR(E1010&lt;1,MOD(E1010,1)&lt;&gt;0),"Semak kapasiti",IF(AND(F1010&lt;&gt;"Belum menjawab",F1010&lt;&gt;"Hadir",F1010&lt;&gt;"Tidak hadir"),"Isi jawapan",IF(F1010="Hadir",IF(NOT(ISNUMBER(G1010)),"Semak jumlah hadir",IF(OR(G1010&lt;1,G1010&gt;E1010,MOD(G1010,1)&lt;&gt;0),"Semak jumlah hadir","OK")),IF(AND(G1010&lt;&gt;"",G1010&lt;&gt;0),"Jumlah perlu kosong / 0","OK")))))))</f>
        <v/>
      </c>
    </row>
    <row r="1011" spans="11:12" ht="30" customHeight="1">
      <c r="K1011" s="9">
        <f>IF(L1011="","",IF(AND(L1011="OK",F1011="Hadir"),G1011,0))</f>
        <v/>
      </c>
      <c r="L1011" s="9">
        <f>IF(AND(A1011="",B1011="",C1011="",D1011="",E1011="",F1011="",G1011="",H1011="",I1011="",J1011=""),"",IF(OR(A1011="",C1011="",COUNTIF(MajlisTetamu,B1011)&lt;&gt;1),"Isi ID / majlis / nama",IF(COUNTIFS(TetamuTable[ID kumpulan],A1011,TetamuTable[Majlis],B1011)&gt;1,"ID berganda untuk majlis",IF(NOT(ISNUMBER(E1011)),"Semak kapasiti",IF(OR(E1011&lt;1,MOD(E1011,1)&lt;&gt;0),"Semak kapasiti",IF(AND(F1011&lt;&gt;"Belum menjawab",F1011&lt;&gt;"Hadir",F1011&lt;&gt;"Tidak hadir"),"Isi jawapan",IF(F1011="Hadir",IF(NOT(ISNUMBER(G1011)),"Semak jumlah hadir",IF(OR(G1011&lt;1,G1011&gt;E1011,MOD(G1011,1)&lt;&gt;0),"Semak jumlah hadir","OK")),IF(AND(G1011&lt;&gt;"",G1011&lt;&gt;0),"Jumlah perlu kosong / 0","OK")))))))</f>
        <v/>
      </c>
    </row>
    <row r="1012" spans="11:12" ht="30" customHeight="1">
      <c r="K1012" s="9">
        <f>IF(L1012="","",IF(AND(L1012="OK",F1012="Hadir"),G1012,0))</f>
        <v/>
      </c>
      <c r="L1012" s="9">
        <f>IF(AND(A1012="",B1012="",C1012="",D1012="",E1012="",F1012="",G1012="",H1012="",I1012="",J1012=""),"",IF(OR(A1012="",C1012="",COUNTIF(MajlisTetamu,B1012)&lt;&gt;1),"Isi ID / majlis / nama",IF(COUNTIFS(TetamuTable[ID kumpulan],A1012,TetamuTable[Majlis],B1012)&gt;1,"ID berganda untuk majlis",IF(NOT(ISNUMBER(E1012)),"Semak kapasiti",IF(OR(E1012&lt;1,MOD(E1012,1)&lt;&gt;0),"Semak kapasiti",IF(AND(F1012&lt;&gt;"Belum menjawab",F1012&lt;&gt;"Hadir",F1012&lt;&gt;"Tidak hadir"),"Isi jawapan",IF(F1012="Hadir",IF(NOT(ISNUMBER(G1012)),"Semak jumlah hadir",IF(OR(G1012&lt;1,G1012&gt;E1012,MOD(G1012,1)&lt;&gt;0),"Semak jumlah hadir","OK")),IF(AND(G1012&lt;&gt;"",G1012&lt;&gt;0),"Jumlah perlu kosong / 0","OK")))))))</f>
        <v/>
      </c>
    </row>
    <row r="1013" spans="11:12" ht="30" customHeight="1">
      <c r="K1013" s="9">
        <f>IF(L1013="","",IF(AND(L1013="OK",F1013="Hadir"),G1013,0))</f>
        <v/>
      </c>
      <c r="L1013" s="9">
        <f>IF(AND(A1013="",B1013="",C1013="",D1013="",E1013="",F1013="",G1013="",H1013="",I1013="",J1013=""),"",IF(OR(A1013="",C1013="",COUNTIF(MajlisTetamu,B1013)&lt;&gt;1),"Isi ID / majlis / nama",IF(COUNTIFS(TetamuTable[ID kumpulan],A1013,TetamuTable[Majlis],B1013)&gt;1,"ID berganda untuk majlis",IF(NOT(ISNUMBER(E1013)),"Semak kapasiti",IF(OR(E1013&lt;1,MOD(E1013,1)&lt;&gt;0),"Semak kapasiti",IF(AND(F1013&lt;&gt;"Belum menjawab",F1013&lt;&gt;"Hadir",F1013&lt;&gt;"Tidak hadir"),"Isi jawapan",IF(F1013="Hadir",IF(NOT(ISNUMBER(G1013)),"Semak jumlah hadir",IF(OR(G1013&lt;1,G1013&gt;E1013,MOD(G1013,1)&lt;&gt;0),"Semak jumlah hadir","OK")),IF(AND(G1013&lt;&gt;"",G1013&lt;&gt;0),"Jumlah perlu kosong / 0","OK")))))))</f>
        <v/>
      </c>
    </row>
    <row r="1014" spans="11:12" ht="30" customHeight="1">
      <c r="K1014" s="9">
        <f>IF(L1014="","",IF(AND(L1014="OK",F1014="Hadir"),G1014,0))</f>
        <v/>
      </c>
      <c r="L1014" s="9">
        <f>IF(AND(A1014="",B1014="",C1014="",D1014="",E1014="",F1014="",G1014="",H1014="",I1014="",J1014=""),"",IF(OR(A1014="",C1014="",COUNTIF(MajlisTetamu,B1014)&lt;&gt;1),"Isi ID / majlis / nama",IF(COUNTIFS(TetamuTable[ID kumpulan],A1014,TetamuTable[Majlis],B1014)&gt;1,"ID berganda untuk majlis",IF(NOT(ISNUMBER(E1014)),"Semak kapasiti",IF(OR(E1014&lt;1,MOD(E1014,1)&lt;&gt;0),"Semak kapasiti",IF(AND(F1014&lt;&gt;"Belum menjawab",F1014&lt;&gt;"Hadir",F1014&lt;&gt;"Tidak hadir"),"Isi jawapan",IF(F1014="Hadir",IF(NOT(ISNUMBER(G1014)),"Semak jumlah hadir",IF(OR(G1014&lt;1,G1014&gt;E1014,MOD(G1014,1)&lt;&gt;0),"Semak jumlah hadir","OK")),IF(AND(G1014&lt;&gt;"",G1014&lt;&gt;0),"Jumlah perlu kosong / 0","OK")))))))</f>
        <v/>
      </c>
    </row>
    <row r="1015" spans="11:12" ht="30" customHeight="1">
      <c r="K1015" s="9">
        <f>IF(L1015="","",IF(AND(L1015="OK",F1015="Hadir"),G1015,0))</f>
        <v/>
      </c>
      <c r="L1015" s="9">
        <f>IF(AND(A1015="",B1015="",C1015="",D1015="",E1015="",F1015="",G1015="",H1015="",I1015="",J1015=""),"",IF(OR(A1015="",C1015="",COUNTIF(MajlisTetamu,B1015)&lt;&gt;1),"Isi ID / majlis / nama",IF(COUNTIFS(TetamuTable[ID kumpulan],A1015,TetamuTable[Majlis],B1015)&gt;1,"ID berganda untuk majlis",IF(NOT(ISNUMBER(E1015)),"Semak kapasiti",IF(OR(E1015&lt;1,MOD(E1015,1)&lt;&gt;0),"Semak kapasiti",IF(AND(F1015&lt;&gt;"Belum menjawab",F1015&lt;&gt;"Hadir",F1015&lt;&gt;"Tidak hadir"),"Isi jawapan",IF(F1015="Hadir",IF(NOT(ISNUMBER(G1015)),"Semak jumlah hadir",IF(OR(G1015&lt;1,G1015&gt;E1015,MOD(G1015,1)&lt;&gt;0),"Semak jumlah hadir","OK")),IF(AND(G1015&lt;&gt;"",G1015&lt;&gt;0),"Jumlah perlu kosong / 0","OK")))))))</f>
        <v/>
      </c>
    </row>
    <row r="1016" spans="11:12" ht="30" customHeight="1">
      <c r="K1016" s="9">
        <f>IF(L1016="","",IF(AND(L1016="OK",F1016="Hadir"),G1016,0))</f>
        <v/>
      </c>
      <c r="L1016" s="9">
        <f>IF(AND(A1016="",B1016="",C1016="",D1016="",E1016="",F1016="",G1016="",H1016="",I1016="",J1016=""),"",IF(OR(A1016="",C1016="",COUNTIF(MajlisTetamu,B1016)&lt;&gt;1),"Isi ID / majlis / nama",IF(COUNTIFS(TetamuTable[ID kumpulan],A1016,TetamuTable[Majlis],B1016)&gt;1,"ID berganda untuk majlis",IF(NOT(ISNUMBER(E1016)),"Semak kapasiti",IF(OR(E1016&lt;1,MOD(E1016,1)&lt;&gt;0),"Semak kapasiti",IF(AND(F1016&lt;&gt;"Belum menjawab",F1016&lt;&gt;"Hadir",F1016&lt;&gt;"Tidak hadir"),"Isi jawapan",IF(F1016="Hadir",IF(NOT(ISNUMBER(G1016)),"Semak jumlah hadir",IF(OR(G1016&lt;1,G1016&gt;E1016,MOD(G1016,1)&lt;&gt;0),"Semak jumlah hadir","OK")),IF(AND(G1016&lt;&gt;"",G1016&lt;&gt;0),"Jumlah perlu kosong / 0","OK")))))))</f>
        <v/>
      </c>
    </row>
    <row r="1017" spans="11:12" ht="30" customHeight="1">
      <c r="K1017" s="9">
        <f>IF(L1017="","",IF(AND(L1017="OK",F1017="Hadir"),G1017,0))</f>
        <v/>
      </c>
      <c r="L1017" s="9">
        <f>IF(AND(A1017="",B1017="",C1017="",D1017="",E1017="",F1017="",G1017="",H1017="",I1017="",J1017=""),"",IF(OR(A1017="",C1017="",COUNTIF(MajlisTetamu,B1017)&lt;&gt;1),"Isi ID / majlis / nama",IF(COUNTIFS(TetamuTable[ID kumpulan],A1017,TetamuTable[Majlis],B1017)&gt;1,"ID berganda untuk majlis",IF(NOT(ISNUMBER(E1017)),"Semak kapasiti",IF(OR(E1017&lt;1,MOD(E1017,1)&lt;&gt;0),"Semak kapasiti",IF(AND(F1017&lt;&gt;"Belum menjawab",F1017&lt;&gt;"Hadir",F1017&lt;&gt;"Tidak hadir"),"Isi jawapan",IF(F1017="Hadir",IF(NOT(ISNUMBER(G1017)),"Semak jumlah hadir",IF(OR(G1017&lt;1,G1017&gt;E1017,MOD(G1017,1)&lt;&gt;0),"Semak jumlah hadir","OK")),IF(AND(G1017&lt;&gt;"",G1017&lt;&gt;0),"Jumlah perlu kosong / 0","OK")))))))</f>
        <v/>
      </c>
    </row>
    <row r="1018" spans="11:12" ht="30" customHeight="1">
      <c r="K1018" s="9">
        <f>IF(L1018="","",IF(AND(L1018="OK",F1018="Hadir"),G1018,0))</f>
        <v/>
      </c>
      <c r="L1018" s="9">
        <f>IF(AND(A1018="",B1018="",C1018="",D1018="",E1018="",F1018="",G1018="",H1018="",I1018="",J1018=""),"",IF(OR(A1018="",C1018="",COUNTIF(MajlisTetamu,B1018)&lt;&gt;1),"Isi ID / majlis / nama",IF(COUNTIFS(TetamuTable[ID kumpulan],A1018,TetamuTable[Majlis],B1018)&gt;1,"ID berganda untuk majlis",IF(NOT(ISNUMBER(E1018)),"Semak kapasiti",IF(OR(E1018&lt;1,MOD(E1018,1)&lt;&gt;0),"Semak kapasiti",IF(AND(F1018&lt;&gt;"Belum menjawab",F1018&lt;&gt;"Hadir",F1018&lt;&gt;"Tidak hadir"),"Isi jawapan",IF(F1018="Hadir",IF(NOT(ISNUMBER(G1018)),"Semak jumlah hadir",IF(OR(G1018&lt;1,G1018&gt;E1018,MOD(G1018,1)&lt;&gt;0),"Semak jumlah hadir","OK")),IF(AND(G1018&lt;&gt;"",G1018&lt;&gt;0),"Jumlah perlu kosong / 0","OK")))))))</f>
        <v/>
      </c>
    </row>
    <row r="1019" spans="11:12" ht="30" customHeight="1">
      <c r="K1019" s="9">
        <f>IF(L1019="","",IF(AND(L1019="OK",F1019="Hadir"),G1019,0))</f>
        <v/>
      </c>
      <c r="L1019" s="9">
        <f>IF(AND(A1019="",B1019="",C1019="",D1019="",E1019="",F1019="",G1019="",H1019="",I1019="",J1019=""),"",IF(OR(A1019="",C1019="",COUNTIF(MajlisTetamu,B1019)&lt;&gt;1),"Isi ID / majlis / nama",IF(COUNTIFS(TetamuTable[ID kumpulan],A1019,TetamuTable[Majlis],B1019)&gt;1,"ID berganda untuk majlis",IF(NOT(ISNUMBER(E1019)),"Semak kapasiti",IF(OR(E1019&lt;1,MOD(E1019,1)&lt;&gt;0),"Semak kapasiti",IF(AND(F1019&lt;&gt;"Belum menjawab",F1019&lt;&gt;"Hadir",F1019&lt;&gt;"Tidak hadir"),"Isi jawapan",IF(F1019="Hadir",IF(NOT(ISNUMBER(G1019)),"Semak jumlah hadir",IF(OR(G1019&lt;1,G1019&gt;E1019,MOD(G1019,1)&lt;&gt;0),"Semak jumlah hadir","OK")),IF(AND(G1019&lt;&gt;"",G1019&lt;&gt;0),"Jumlah perlu kosong / 0","OK")))))))</f>
        <v/>
      </c>
    </row>
    <row r="1020" spans="11:12" ht="30" customHeight="1">
      <c r="K1020" s="9">
        <f>IF(L1020="","",IF(AND(L1020="OK",F1020="Hadir"),G1020,0))</f>
        <v/>
      </c>
      <c r="L1020" s="9">
        <f>IF(AND(A1020="",B1020="",C1020="",D1020="",E1020="",F1020="",G1020="",H1020="",I1020="",J1020=""),"",IF(OR(A1020="",C1020="",COUNTIF(MajlisTetamu,B1020)&lt;&gt;1),"Isi ID / majlis / nama",IF(COUNTIFS(TetamuTable[ID kumpulan],A1020,TetamuTable[Majlis],B1020)&gt;1,"ID berganda untuk majlis",IF(NOT(ISNUMBER(E1020)),"Semak kapasiti",IF(OR(E1020&lt;1,MOD(E1020,1)&lt;&gt;0),"Semak kapasiti",IF(AND(F1020&lt;&gt;"Belum menjawab",F1020&lt;&gt;"Hadir",F1020&lt;&gt;"Tidak hadir"),"Isi jawapan",IF(F1020="Hadir",IF(NOT(ISNUMBER(G1020)),"Semak jumlah hadir",IF(OR(G1020&lt;1,G1020&gt;E1020,MOD(G1020,1)&lt;&gt;0),"Semak jumlah hadir","OK")),IF(AND(G1020&lt;&gt;"",G1020&lt;&gt;0),"Jumlah perlu kosong / 0","OK")))))))</f>
        <v/>
      </c>
    </row>
    <row r="1021" spans="11:12" ht="30" customHeight="1">
      <c r="K1021" s="9">
        <f>IF(L1021="","",IF(AND(L1021="OK",F1021="Hadir"),G1021,0))</f>
        <v/>
      </c>
      <c r="L1021" s="9">
        <f>IF(AND(A1021="",B1021="",C1021="",D1021="",E1021="",F1021="",G1021="",H1021="",I1021="",J1021=""),"",IF(OR(A1021="",C1021="",COUNTIF(MajlisTetamu,B1021)&lt;&gt;1),"Isi ID / majlis / nama",IF(COUNTIFS(TetamuTable[ID kumpulan],A1021,TetamuTable[Majlis],B1021)&gt;1,"ID berganda untuk majlis",IF(NOT(ISNUMBER(E1021)),"Semak kapasiti",IF(OR(E1021&lt;1,MOD(E1021,1)&lt;&gt;0),"Semak kapasiti",IF(AND(F1021&lt;&gt;"Belum menjawab",F1021&lt;&gt;"Hadir",F1021&lt;&gt;"Tidak hadir"),"Isi jawapan",IF(F1021="Hadir",IF(NOT(ISNUMBER(G1021)),"Semak jumlah hadir",IF(OR(G1021&lt;1,G1021&gt;E1021,MOD(G1021,1)&lt;&gt;0),"Semak jumlah hadir","OK")),IF(AND(G1021&lt;&gt;"",G1021&lt;&gt;0),"Jumlah perlu kosong / 0","OK")))))))</f>
        <v/>
      </c>
    </row>
    <row r="1022" spans="11:12" ht="30" customHeight="1">
      <c r="K1022" s="9">
        <f>IF(L1022="","",IF(AND(L1022="OK",F1022="Hadir"),G1022,0))</f>
        <v/>
      </c>
      <c r="L1022" s="9">
        <f>IF(AND(A1022="",B1022="",C1022="",D1022="",E1022="",F1022="",G1022="",H1022="",I1022="",J1022=""),"",IF(OR(A1022="",C1022="",COUNTIF(MajlisTetamu,B1022)&lt;&gt;1),"Isi ID / majlis / nama",IF(COUNTIFS(TetamuTable[ID kumpulan],A1022,TetamuTable[Majlis],B1022)&gt;1,"ID berganda untuk majlis",IF(NOT(ISNUMBER(E1022)),"Semak kapasiti",IF(OR(E1022&lt;1,MOD(E1022,1)&lt;&gt;0),"Semak kapasiti",IF(AND(F1022&lt;&gt;"Belum menjawab",F1022&lt;&gt;"Hadir",F1022&lt;&gt;"Tidak hadir"),"Isi jawapan",IF(F1022="Hadir",IF(NOT(ISNUMBER(G1022)),"Semak jumlah hadir",IF(OR(G1022&lt;1,G1022&gt;E1022,MOD(G1022,1)&lt;&gt;0),"Semak jumlah hadir","OK")),IF(AND(G1022&lt;&gt;"",G1022&lt;&gt;0),"Jumlah perlu kosong / 0","OK")))))))</f>
        <v/>
      </c>
    </row>
    <row r="1023" spans="11:12" ht="30" customHeight="1">
      <c r="K1023" s="9">
        <f>IF(L1023="","",IF(AND(L1023="OK",F1023="Hadir"),G1023,0))</f>
        <v/>
      </c>
      <c r="L1023" s="9">
        <f>IF(AND(A1023="",B1023="",C1023="",D1023="",E1023="",F1023="",G1023="",H1023="",I1023="",J1023=""),"",IF(OR(A1023="",C1023="",COUNTIF(MajlisTetamu,B1023)&lt;&gt;1),"Isi ID / majlis / nama",IF(COUNTIFS(TetamuTable[ID kumpulan],A1023,TetamuTable[Majlis],B1023)&gt;1,"ID berganda untuk majlis",IF(NOT(ISNUMBER(E1023)),"Semak kapasiti",IF(OR(E1023&lt;1,MOD(E1023,1)&lt;&gt;0),"Semak kapasiti",IF(AND(F1023&lt;&gt;"Belum menjawab",F1023&lt;&gt;"Hadir",F1023&lt;&gt;"Tidak hadir"),"Isi jawapan",IF(F1023="Hadir",IF(NOT(ISNUMBER(G1023)),"Semak jumlah hadir",IF(OR(G1023&lt;1,G1023&gt;E1023,MOD(G1023,1)&lt;&gt;0),"Semak jumlah hadir","OK")),IF(AND(G1023&lt;&gt;"",G1023&lt;&gt;0),"Jumlah perlu kosong / 0","OK")))))))</f>
        <v/>
      </c>
    </row>
    <row r="1024" spans="11:12" ht="30" customHeight="1">
      <c r="K1024" s="9">
        <f>IF(L1024="","",IF(AND(L1024="OK",F1024="Hadir"),G1024,0))</f>
        <v/>
      </c>
      <c r="L1024" s="9">
        <f>IF(AND(A1024="",B1024="",C1024="",D1024="",E1024="",F1024="",G1024="",H1024="",I1024="",J1024=""),"",IF(OR(A1024="",C1024="",COUNTIF(MajlisTetamu,B1024)&lt;&gt;1),"Isi ID / majlis / nama",IF(COUNTIFS(TetamuTable[ID kumpulan],A1024,TetamuTable[Majlis],B1024)&gt;1,"ID berganda untuk majlis",IF(NOT(ISNUMBER(E1024)),"Semak kapasiti",IF(OR(E1024&lt;1,MOD(E1024,1)&lt;&gt;0),"Semak kapasiti",IF(AND(F1024&lt;&gt;"Belum menjawab",F1024&lt;&gt;"Hadir",F1024&lt;&gt;"Tidak hadir"),"Isi jawapan",IF(F1024="Hadir",IF(NOT(ISNUMBER(G1024)),"Semak jumlah hadir",IF(OR(G1024&lt;1,G1024&gt;E1024,MOD(G1024,1)&lt;&gt;0),"Semak jumlah hadir","OK")),IF(AND(G1024&lt;&gt;"",G1024&lt;&gt;0),"Jumlah perlu kosong / 0","OK")))))))</f>
        <v/>
      </c>
    </row>
    <row r="1025" spans="11:12" ht="30" customHeight="1">
      <c r="K1025" s="9">
        <f>IF(L1025="","",IF(AND(L1025="OK",F1025="Hadir"),G1025,0))</f>
        <v/>
      </c>
      <c r="L1025" s="9">
        <f>IF(AND(A1025="",B1025="",C1025="",D1025="",E1025="",F1025="",G1025="",H1025="",I1025="",J1025=""),"",IF(OR(A1025="",C1025="",COUNTIF(MajlisTetamu,B1025)&lt;&gt;1),"Isi ID / majlis / nama",IF(COUNTIFS(TetamuTable[ID kumpulan],A1025,TetamuTable[Majlis],B1025)&gt;1,"ID berganda untuk majlis",IF(NOT(ISNUMBER(E1025)),"Semak kapasiti",IF(OR(E1025&lt;1,MOD(E1025,1)&lt;&gt;0),"Semak kapasiti",IF(AND(F1025&lt;&gt;"Belum menjawab",F1025&lt;&gt;"Hadir",F1025&lt;&gt;"Tidak hadir"),"Isi jawapan",IF(F1025="Hadir",IF(NOT(ISNUMBER(G1025)),"Semak jumlah hadir",IF(OR(G1025&lt;1,G1025&gt;E1025,MOD(G1025,1)&lt;&gt;0),"Semak jumlah hadir","OK")),IF(AND(G1025&lt;&gt;"",G1025&lt;&gt;0),"Jumlah perlu kosong / 0","OK")))))))</f>
        <v/>
      </c>
    </row>
    <row r="1026" spans="11:12" ht="30" customHeight="1">
      <c r="K1026" s="9">
        <f>IF(L1026="","",IF(AND(L1026="OK",F1026="Hadir"),G1026,0))</f>
        <v/>
      </c>
      <c r="L1026" s="9">
        <f>IF(AND(A1026="",B1026="",C1026="",D1026="",E1026="",F1026="",G1026="",H1026="",I1026="",J1026=""),"",IF(OR(A1026="",C1026="",COUNTIF(MajlisTetamu,B1026)&lt;&gt;1),"Isi ID / majlis / nama",IF(COUNTIFS(TetamuTable[ID kumpulan],A1026,TetamuTable[Majlis],B1026)&gt;1,"ID berganda untuk majlis",IF(NOT(ISNUMBER(E1026)),"Semak kapasiti",IF(OR(E1026&lt;1,MOD(E1026,1)&lt;&gt;0),"Semak kapasiti",IF(AND(F1026&lt;&gt;"Belum menjawab",F1026&lt;&gt;"Hadir",F1026&lt;&gt;"Tidak hadir"),"Isi jawapan",IF(F1026="Hadir",IF(NOT(ISNUMBER(G1026)),"Semak jumlah hadir",IF(OR(G1026&lt;1,G1026&gt;E1026,MOD(G1026,1)&lt;&gt;0),"Semak jumlah hadir","OK")),IF(AND(G1026&lt;&gt;"",G1026&lt;&gt;0),"Jumlah perlu kosong / 0","OK")))))))</f>
        <v/>
      </c>
    </row>
    <row r="1027" spans="11:12" ht="30" customHeight="1">
      <c r="K1027" s="9">
        <f>IF(L1027="","",IF(AND(L1027="OK",F1027="Hadir"),G1027,0))</f>
        <v/>
      </c>
      <c r="L1027" s="9">
        <f>IF(AND(A1027="",B1027="",C1027="",D1027="",E1027="",F1027="",G1027="",H1027="",I1027="",J1027=""),"",IF(OR(A1027="",C1027="",COUNTIF(MajlisTetamu,B1027)&lt;&gt;1),"Isi ID / majlis / nama",IF(COUNTIFS(TetamuTable[ID kumpulan],A1027,TetamuTable[Majlis],B1027)&gt;1,"ID berganda untuk majlis",IF(NOT(ISNUMBER(E1027)),"Semak kapasiti",IF(OR(E1027&lt;1,MOD(E1027,1)&lt;&gt;0),"Semak kapasiti",IF(AND(F1027&lt;&gt;"Belum menjawab",F1027&lt;&gt;"Hadir",F1027&lt;&gt;"Tidak hadir"),"Isi jawapan",IF(F1027="Hadir",IF(NOT(ISNUMBER(G1027)),"Semak jumlah hadir",IF(OR(G1027&lt;1,G1027&gt;E1027,MOD(G1027,1)&lt;&gt;0),"Semak jumlah hadir","OK")),IF(AND(G1027&lt;&gt;"",G1027&lt;&gt;0),"Jumlah perlu kosong / 0","OK")))))))</f>
        <v/>
      </c>
    </row>
    <row r="1028" spans="11:12" ht="30" customHeight="1">
      <c r="K1028" s="9">
        <f>IF(L1028="","",IF(AND(L1028="OK",F1028="Hadir"),G1028,0))</f>
        <v/>
      </c>
      <c r="L1028" s="9">
        <f>IF(AND(A1028="",B1028="",C1028="",D1028="",E1028="",F1028="",G1028="",H1028="",I1028="",J1028=""),"",IF(OR(A1028="",C1028="",COUNTIF(MajlisTetamu,B1028)&lt;&gt;1),"Isi ID / majlis / nama",IF(COUNTIFS(TetamuTable[ID kumpulan],A1028,TetamuTable[Majlis],B1028)&gt;1,"ID berganda untuk majlis",IF(NOT(ISNUMBER(E1028)),"Semak kapasiti",IF(OR(E1028&lt;1,MOD(E1028,1)&lt;&gt;0),"Semak kapasiti",IF(AND(F1028&lt;&gt;"Belum menjawab",F1028&lt;&gt;"Hadir",F1028&lt;&gt;"Tidak hadir"),"Isi jawapan",IF(F1028="Hadir",IF(NOT(ISNUMBER(G1028)),"Semak jumlah hadir",IF(OR(G1028&lt;1,G1028&gt;E1028,MOD(G1028,1)&lt;&gt;0),"Semak jumlah hadir","OK")),IF(AND(G1028&lt;&gt;"",G1028&lt;&gt;0),"Jumlah perlu kosong / 0","OK")))))))</f>
        <v/>
      </c>
    </row>
    <row r="1029" spans="11:12" ht="30" customHeight="1">
      <c r="K1029" s="9">
        <f>IF(L1029="","",IF(AND(L1029="OK",F1029="Hadir"),G1029,0))</f>
        <v/>
      </c>
      <c r="L1029" s="9">
        <f>IF(AND(A1029="",B1029="",C1029="",D1029="",E1029="",F1029="",G1029="",H1029="",I1029="",J1029=""),"",IF(OR(A1029="",C1029="",COUNTIF(MajlisTetamu,B1029)&lt;&gt;1),"Isi ID / majlis / nama",IF(COUNTIFS(TetamuTable[ID kumpulan],A1029,TetamuTable[Majlis],B1029)&gt;1,"ID berganda untuk majlis",IF(NOT(ISNUMBER(E1029)),"Semak kapasiti",IF(OR(E1029&lt;1,MOD(E1029,1)&lt;&gt;0),"Semak kapasiti",IF(AND(F1029&lt;&gt;"Belum menjawab",F1029&lt;&gt;"Hadir",F1029&lt;&gt;"Tidak hadir"),"Isi jawapan",IF(F1029="Hadir",IF(NOT(ISNUMBER(G1029)),"Semak jumlah hadir",IF(OR(G1029&lt;1,G1029&gt;E1029,MOD(G1029,1)&lt;&gt;0),"Semak jumlah hadir","OK")),IF(AND(G1029&lt;&gt;"",G1029&lt;&gt;0),"Jumlah perlu kosong / 0","OK")))))))</f>
        <v/>
      </c>
    </row>
    <row r="1030" spans="11:12" ht="30" customHeight="1">
      <c r="K1030" s="9">
        <f>IF(L1030="","",IF(AND(L1030="OK",F1030="Hadir"),G1030,0))</f>
        <v/>
      </c>
      <c r="L1030" s="9">
        <f>IF(AND(A1030="",B1030="",C1030="",D1030="",E1030="",F1030="",G1030="",H1030="",I1030="",J1030=""),"",IF(OR(A1030="",C1030="",COUNTIF(MajlisTetamu,B1030)&lt;&gt;1),"Isi ID / majlis / nama",IF(COUNTIFS(TetamuTable[ID kumpulan],A1030,TetamuTable[Majlis],B1030)&gt;1,"ID berganda untuk majlis",IF(NOT(ISNUMBER(E1030)),"Semak kapasiti",IF(OR(E1030&lt;1,MOD(E1030,1)&lt;&gt;0),"Semak kapasiti",IF(AND(F1030&lt;&gt;"Belum menjawab",F1030&lt;&gt;"Hadir",F1030&lt;&gt;"Tidak hadir"),"Isi jawapan",IF(F1030="Hadir",IF(NOT(ISNUMBER(G1030)),"Semak jumlah hadir",IF(OR(G1030&lt;1,G1030&gt;E1030,MOD(G1030,1)&lt;&gt;0),"Semak jumlah hadir","OK")),IF(AND(G1030&lt;&gt;"",G1030&lt;&gt;0),"Jumlah perlu kosong / 0","OK")))))))</f>
        <v/>
      </c>
    </row>
    <row r="1031" spans="11:12" ht="30" customHeight="1">
      <c r="K1031" s="9">
        <f>IF(L1031="","",IF(AND(L1031="OK",F1031="Hadir"),G1031,0))</f>
        <v/>
      </c>
      <c r="L1031" s="9">
        <f>IF(AND(A1031="",B1031="",C1031="",D1031="",E1031="",F1031="",G1031="",H1031="",I1031="",J1031=""),"",IF(OR(A1031="",C1031="",COUNTIF(MajlisTetamu,B1031)&lt;&gt;1),"Isi ID / majlis / nama",IF(COUNTIFS(TetamuTable[ID kumpulan],A1031,TetamuTable[Majlis],B1031)&gt;1,"ID berganda untuk majlis",IF(NOT(ISNUMBER(E1031)),"Semak kapasiti",IF(OR(E1031&lt;1,MOD(E1031,1)&lt;&gt;0),"Semak kapasiti",IF(AND(F1031&lt;&gt;"Belum menjawab",F1031&lt;&gt;"Hadir",F1031&lt;&gt;"Tidak hadir"),"Isi jawapan",IF(F1031="Hadir",IF(NOT(ISNUMBER(G1031)),"Semak jumlah hadir",IF(OR(G1031&lt;1,G1031&gt;E1031,MOD(G1031,1)&lt;&gt;0),"Semak jumlah hadir","OK")),IF(AND(G1031&lt;&gt;"",G1031&lt;&gt;0),"Jumlah perlu kosong / 0","OK")))))))</f>
        <v/>
      </c>
    </row>
    <row r="1032" spans="11:12" ht="30" customHeight="1">
      <c r="K1032" s="9">
        <f>IF(L1032="","",IF(AND(L1032="OK",F1032="Hadir"),G1032,0))</f>
        <v/>
      </c>
      <c r="L1032" s="9">
        <f>IF(AND(A1032="",B1032="",C1032="",D1032="",E1032="",F1032="",G1032="",H1032="",I1032="",J1032=""),"",IF(OR(A1032="",C1032="",COUNTIF(MajlisTetamu,B1032)&lt;&gt;1),"Isi ID / majlis / nama",IF(COUNTIFS(TetamuTable[ID kumpulan],A1032,TetamuTable[Majlis],B1032)&gt;1,"ID berganda untuk majlis",IF(NOT(ISNUMBER(E1032)),"Semak kapasiti",IF(OR(E1032&lt;1,MOD(E1032,1)&lt;&gt;0),"Semak kapasiti",IF(AND(F1032&lt;&gt;"Belum menjawab",F1032&lt;&gt;"Hadir",F1032&lt;&gt;"Tidak hadir"),"Isi jawapan",IF(F1032="Hadir",IF(NOT(ISNUMBER(G1032)),"Semak jumlah hadir",IF(OR(G1032&lt;1,G1032&gt;E1032,MOD(G1032,1)&lt;&gt;0),"Semak jumlah hadir","OK")),IF(AND(G1032&lt;&gt;"",G1032&lt;&gt;0),"Jumlah perlu kosong / 0","OK")))))))</f>
        <v/>
      </c>
    </row>
    <row r="1033" spans="11:12" ht="30" customHeight="1">
      <c r="K1033" s="9">
        <f>IF(L1033="","",IF(AND(L1033="OK",F1033="Hadir"),G1033,0))</f>
        <v/>
      </c>
      <c r="L1033" s="9">
        <f>IF(AND(A1033="",B1033="",C1033="",D1033="",E1033="",F1033="",G1033="",H1033="",I1033="",J1033=""),"",IF(OR(A1033="",C1033="",COUNTIF(MajlisTetamu,B1033)&lt;&gt;1),"Isi ID / majlis / nama",IF(COUNTIFS(TetamuTable[ID kumpulan],A1033,TetamuTable[Majlis],B1033)&gt;1,"ID berganda untuk majlis",IF(NOT(ISNUMBER(E1033)),"Semak kapasiti",IF(OR(E1033&lt;1,MOD(E1033,1)&lt;&gt;0),"Semak kapasiti",IF(AND(F1033&lt;&gt;"Belum menjawab",F1033&lt;&gt;"Hadir",F1033&lt;&gt;"Tidak hadir"),"Isi jawapan",IF(F1033="Hadir",IF(NOT(ISNUMBER(G1033)),"Semak jumlah hadir",IF(OR(G1033&lt;1,G1033&gt;E1033,MOD(G1033,1)&lt;&gt;0),"Semak jumlah hadir","OK")),IF(AND(G1033&lt;&gt;"",G1033&lt;&gt;0),"Jumlah perlu kosong / 0","OK")))))))</f>
        <v/>
      </c>
    </row>
    <row r="1034" spans="11:12" ht="30" customHeight="1">
      <c r="K1034" s="9">
        <f>IF(L1034="","",IF(AND(L1034="OK",F1034="Hadir"),G1034,0))</f>
        <v/>
      </c>
      <c r="L1034" s="9">
        <f>IF(AND(A1034="",B1034="",C1034="",D1034="",E1034="",F1034="",G1034="",H1034="",I1034="",J1034=""),"",IF(OR(A1034="",C1034="",COUNTIF(MajlisTetamu,B1034)&lt;&gt;1),"Isi ID / majlis / nama",IF(COUNTIFS(TetamuTable[ID kumpulan],A1034,TetamuTable[Majlis],B1034)&gt;1,"ID berganda untuk majlis",IF(NOT(ISNUMBER(E1034)),"Semak kapasiti",IF(OR(E1034&lt;1,MOD(E1034,1)&lt;&gt;0),"Semak kapasiti",IF(AND(F1034&lt;&gt;"Belum menjawab",F1034&lt;&gt;"Hadir",F1034&lt;&gt;"Tidak hadir"),"Isi jawapan",IF(F1034="Hadir",IF(NOT(ISNUMBER(G1034)),"Semak jumlah hadir",IF(OR(G1034&lt;1,G1034&gt;E1034,MOD(G1034,1)&lt;&gt;0),"Semak jumlah hadir","OK")),IF(AND(G1034&lt;&gt;"",G1034&lt;&gt;0),"Jumlah perlu kosong / 0","OK")))))))</f>
        <v/>
      </c>
    </row>
    <row r="1035" spans="11:12" ht="30" customHeight="1">
      <c r="K1035" s="9">
        <f>IF(L1035="","",IF(AND(L1035="OK",F1035="Hadir"),G1035,0))</f>
        <v/>
      </c>
      <c r="L1035" s="9">
        <f>IF(AND(A1035="",B1035="",C1035="",D1035="",E1035="",F1035="",G1035="",H1035="",I1035="",J1035=""),"",IF(OR(A1035="",C1035="",COUNTIF(MajlisTetamu,B1035)&lt;&gt;1),"Isi ID / majlis / nama",IF(COUNTIFS(TetamuTable[ID kumpulan],A1035,TetamuTable[Majlis],B1035)&gt;1,"ID berganda untuk majlis",IF(NOT(ISNUMBER(E1035)),"Semak kapasiti",IF(OR(E1035&lt;1,MOD(E1035,1)&lt;&gt;0),"Semak kapasiti",IF(AND(F1035&lt;&gt;"Belum menjawab",F1035&lt;&gt;"Hadir",F1035&lt;&gt;"Tidak hadir"),"Isi jawapan",IF(F1035="Hadir",IF(NOT(ISNUMBER(G1035)),"Semak jumlah hadir",IF(OR(G1035&lt;1,G1035&gt;E1035,MOD(G1035,1)&lt;&gt;0),"Semak jumlah hadir","OK")),IF(AND(G1035&lt;&gt;"",G1035&lt;&gt;0),"Jumlah perlu kosong / 0","OK")))))))</f>
        <v/>
      </c>
    </row>
    <row r="1036" spans="11:12" ht="30" customHeight="1">
      <c r="K1036" s="9">
        <f>IF(L1036="","",IF(AND(L1036="OK",F1036="Hadir"),G1036,0))</f>
        <v/>
      </c>
      <c r="L1036" s="9">
        <f>IF(AND(A1036="",B1036="",C1036="",D1036="",E1036="",F1036="",G1036="",H1036="",I1036="",J1036=""),"",IF(OR(A1036="",C1036="",COUNTIF(MajlisTetamu,B1036)&lt;&gt;1),"Isi ID / majlis / nama",IF(COUNTIFS(TetamuTable[ID kumpulan],A1036,TetamuTable[Majlis],B1036)&gt;1,"ID berganda untuk majlis",IF(NOT(ISNUMBER(E1036)),"Semak kapasiti",IF(OR(E1036&lt;1,MOD(E1036,1)&lt;&gt;0),"Semak kapasiti",IF(AND(F1036&lt;&gt;"Belum menjawab",F1036&lt;&gt;"Hadir",F1036&lt;&gt;"Tidak hadir"),"Isi jawapan",IF(F1036="Hadir",IF(NOT(ISNUMBER(G1036)),"Semak jumlah hadir",IF(OR(G1036&lt;1,G1036&gt;E1036,MOD(G1036,1)&lt;&gt;0),"Semak jumlah hadir","OK")),IF(AND(G1036&lt;&gt;"",G1036&lt;&gt;0),"Jumlah perlu kosong / 0","OK")))))))</f>
        <v/>
      </c>
    </row>
    <row r="1037" spans="11:12" ht="30" customHeight="1">
      <c r="K1037" s="9">
        <f>IF(L1037="","",IF(AND(L1037="OK",F1037="Hadir"),G1037,0))</f>
        <v/>
      </c>
      <c r="L1037" s="9">
        <f>IF(AND(A1037="",B1037="",C1037="",D1037="",E1037="",F1037="",G1037="",H1037="",I1037="",J1037=""),"",IF(OR(A1037="",C1037="",COUNTIF(MajlisTetamu,B1037)&lt;&gt;1),"Isi ID / majlis / nama",IF(COUNTIFS(TetamuTable[ID kumpulan],A1037,TetamuTable[Majlis],B1037)&gt;1,"ID berganda untuk majlis",IF(NOT(ISNUMBER(E1037)),"Semak kapasiti",IF(OR(E1037&lt;1,MOD(E1037,1)&lt;&gt;0),"Semak kapasiti",IF(AND(F1037&lt;&gt;"Belum menjawab",F1037&lt;&gt;"Hadir",F1037&lt;&gt;"Tidak hadir"),"Isi jawapan",IF(F1037="Hadir",IF(NOT(ISNUMBER(G1037)),"Semak jumlah hadir",IF(OR(G1037&lt;1,G1037&gt;E1037,MOD(G1037,1)&lt;&gt;0),"Semak jumlah hadir","OK")),IF(AND(G1037&lt;&gt;"",G1037&lt;&gt;0),"Jumlah perlu kosong / 0","OK")))))))</f>
        <v/>
      </c>
    </row>
    <row r="1038" spans="11:12" ht="30" customHeight="1">
      <c r="K1038" s="9">
        <f>IF(L1038="","",IF(AND(L1038="OK",F1038="Hadir"),G1038,0))</f>
        <v/>
      </c>
      <c r="L1038" s="9">
        <f>IF(AND(A1038="",B1038="",C1038="",D1038="",E1038="",F1038="",G1038="",H1038="",I1038="",J1038=""),"",IF(OR(A1038="",C1038="",COUNTIF(MajlisTetamu,B1038)&lt;&gt;1),"Isi ID / majlis / nama",IF(COUNTIFS(TetamuTable[ID kumpulan],A1038,TetamuTable[Majlis],B1038)&gt;1,"ID berganda untuk majlis",IF(NOT(ISNUMBER(E1038)),"Semak kapasiti",IF(OR(E1038&lt;1,MOD(E1038,1)&lt;&gt;0),"Semak kapasiti",IF(AND(F1038&lt;&gt;"Belum menjawab",F1038&lt;&gt;"Hadir",F1038&lt;&gt;"Tidak hadir"),"Isi jawapan",IF(F1038="Hadir",IF(NOT(ISNUMBER(G1038)),"Semak jumlah hadir",IF(OR(G1038&lt;1,G1038&gt;E1038,MOD(G1038,1)&lt;&gt;0),"Semak jumlah hadir","OK")),IF(AND(G1038&lt;&gt;"",G1038&lt;&gt;0),"Jumlah perlu kosong / 0","OK")))))))</f>
        <v/>
      </c>
    </row>
    <row r="1039" spans="11:12" ht="30" customHeight="1">
      <c r="K1039" s="9">
        <f>IF(L1039="","",IF(AND(L1039="OK",F1039="Hadir"),G1039,0))</f>
        <v/>
      </c>
      <c r="L1039" s="9">
        <f>IF(AND(A1039="",B1039="",C1039="",D1039="",E1039="",F1039="",G1039="",H1039="",I1039="",J1039=""),"",IF(OR(A1039="",C1039="",COUNTIF(MajlisTetamu,B1039)&lt;&gt;1),"Isi ID / majlis / nama",IF(COUNTIFS(TetamuTable[ID kumpulan],A1039,TetamuTable[Majlis],B1039)&gt;1,"ID berganda untuk majlis",IF(NOT(ISNUMBER(E1039)),"Semak kapasiti",IF(OR(E1039&lt;1,MOD(E1039,1)&lt;&gt;0),"Semak kapasiti",IF(AND(F1039&lt;&gt;"Belum menjawab",F1039&lt;&gt;"Hadir",F1039&lt;&gt;"Tidak hadir"),"Isi jawapan",IF(F1039="Hadir",IF(NOT(ISNUMBER(G1039)),"Semak jumlah hadir",IF(OR(G1039&lt;1,G1039&gt;E1039,MOD(G1039,1)&lt;&gt;0),"Semak jumlah hadir","OK")),IF(AND(G1039&lt;&gt;"",G1039&lt;&gt;0),"Jumlah perlu kosong / 0","OK")))))))</f>
        <v/>
      </c>
    </row>
    <row r="1040" spans="11:12" ht="30" customHeight="1">
      <c r="K1040" s="9">
        <f>IF(L1040="","",IF(AND(L1040="OK",F1040="Hadir"),G1040,0))</f>
        <v/>
      </c>
      <c r="L1040" s="9">
        <f>IF(AND(A1040="",B1040="",C1040="",D1040="",E1040="",F1040="",G1040="",H1040="",I1040="",J1040=""),"",IF(OR(A1040="",C1040="",COUNTIF(MajlisTetamu,B1040)&lt;&gt;1),"Isi ID / majlis / nama",IF(COUNTIFS(TetamuTable[ID kumpulan],A1040,TetamuTable[Majlis],B1040)&gt;1,"ID berganda untuk majlis",IF(NOT(ISNUMBER(E1040)),"Semak kapasiti",IF(OR(E1040&lt;1,MOD(E1040,1)&lt;&gt;0),"Semak kapasiti",IF(AND(F1040&lt;&gt;"Belum menjawab",F1040&lt;&gt;"Hadir",F1040&lt;&gt;"Tidak hadir"),"Isi jawapan",IF(F1040="Hadir",IF(NOT(ISNUMBER(G1040)),"Semak jumlah hadir",IF(OR(G1040&lt;1,G1040&gt;E1040,MOD(G1040,1)&lt;&gt;0),"Semak jumlah hadir","OK")),IF(AND(G1040&lt;&gt;"",G1040&lt;&gt;0),"Jumlah perlu kosong / 0","OK")))))))</f>
        <v/>
      </c>
    </row>
    <row r="1041" spans="11:12" ht="30" customHeight="1">
      <c r="K1041" s="9">
        <f>IF(L1041="","",IF(AND(L1041="OK",F1041="Hadir"),G1041,0))</f>
        <v/>
      </c>
      <c r="L1041" s="9">
        <f>IF(AND(A1041="",B1041="",C1041="",D1041="",E1041="",F1041="",G1041="",H1041="",I1041="",J1041=""),"",IF(OR(A1041="",C1041="",COUNTIF(MajlisTetamu,B1041)&lt;&gt;1),"Isi ID / majlis / nama",IF(COUNTIFS(TetamuTable[ID kumpulan],A1041,TetamuTable[Majlis],B1041)&gt;1,"ID berganda untuk majlis",IF(NOT(ISNUMBER(E1041)),"Semak kapasiti",IF(OR(E1041&lt;1,MOD(E1041,1)&lt;&gt;0),"Semak kapasiti",IF(AND(F1041&lt;&gt;"Belum menjawab",F1041&lt;&gt;"Hadir",F1041&lt;&gt;"Tidak hadir"),"Isi jawapan",IF(F1041="Hadir",IF(NOT(ISNUMBER(G1041)),"Semak jumlah hadir",IF(OR(G1041&lt;1,G1041&gt;E1041,MOD(G1041,1)&lt;&gt;0),"Semak jumlah hadir","OK")),IF(AND(G1041&lt;&gt;"",G1041&lt;&gt;0),"Jumlah perlu kosong / 0","OK")))))))</f>
        <v/>
      </c>
    </row>
    <row r="1042" spans="11:12" ht="30" customHeight="1">
      <c r="K1042" s="9">
        <f>IF(L1042="","",IF(AND(L1042="OK",F1042="Hadir"),G1042,0))</f>
        <v/>
      </c>
      <c r="L1042" s="9">
        <f>IF(AND(A1042="",B1042="",C1042="",D1042="",E1042="",F1042="",G1042="",H1042="",I1042="",J1042=""),"",IF(OR(A1042="",C1042="",COUNTIF(MajlisTetamu,B1042)&lt;&gt;1),"Isi ID / majlis / nama",IF(COUNTIFS(TetamuTable[ID kumpulan],A1042,TetamuTable[Majlis],B1042)&gt;1,"ID berganda untuk majlis",IF(NOT(ISNUMBER(E1042)),"Semak kapasiti",IF(OR(E1042&lt;1,MOD(E1042,1)&lt;&gt;0),"Semak kapasiti",IF(AND(F1042&lt;&gt;"Belum menjawab",F1042&lt;&gt;"Hadir",F1042&lt;&gt;"Tidak hadir"),"Isi jawapan",IF(F1042="Hadir",IF(NOT(ISNUMBER(G1042)),"Semak jumlah hadir",IF(OR(G1042&lt;1,G1042&gt;E1042,MOD(G1042,1)&lt;&gt;0),"Semak jumlah hadir","OK")),IF(AND(G1042&lt;&gt;"",G1042&lt;&gt;0),"Jumlah perlu kosong / 0","OK")))))))</f>
        <v/>
      </c>
    </row>
    <row r="1043" spans="11:12" ht="30" customHeight="1">
      <c r="K1043" s="9">
        <f>IF(L1043="","",IF(AND(L1043="OK",F1043="Hadir"),G1043,0))</f>
        <v/>
      </c>
      <c r="L1043" s="9">
        <f>IF(AND(A1043="",B1043="",C1043="",D1043="",E1043="",F1043="",G1043="",H1043="",I1043="",J1043=""),"",IF(OR(A1043="",C1043="",COUNTIF(MajlisTetamu,B1043)&lt;&gt;1),"Isi ID / majlis / nama",IF(COUNTIFS(TetamuTable[ID kumpulan],A1043,TetamuTable[Majlis],B1043)&gt;1,"ID berganda untuk majlis",IF(NOT(ISNUMBER(E1043)),"Semak kapasiti",IF(OR(E1043&lt;1,MOD(E1043,1)&lt;&gt;0),"Semak kapasiti",IF(AND(F1043&lt;&gt;"Belum menjawab",F1043&lt;&gt;"Hadir",F1043&lt;&gt;"Tidak hadir"),"Isi jawapan",IF(F1043="Hadir",IF(NOT(ISNUMBER(G1043)),"Semak jumlah hadir",IF(OR(G1043&lt;1,G1043&gt;E1043,MOD(G1043,1)&lt;&gt;0),"Semak jumlah hadir","OK")),IF(AND(G1043&lt;&gt;"",G1043&lt;&gt;0),"Jumlah perlu kosong / 0","OK")))))))</f>
        <v/>
      </c>
    </row>
    <row r="1044" spans="11:12" ht="30" customHeight="1">
      <c r="K1044" s="9">
        <f>IF(L1044="","",IF(AND(L1044="OK",F1044="Hadir"),G1044,0))</f>
        <v/>
      </c>
      <c r="L1044" s="9">
        <f>IF(AND(A1044="",B1044="",C1044="",D1044="",E1044="",F1044="",G1044="",H1044="",I1044="",J1044=""),"",IF(OR(A1044="",C1044="",COUNTIF(MajlisTetamu,B1044)&lt;&gt;1),"Isi ID / majlis / nama",IF(COUNTIFS(TetamuTable[ID kumpulan],A1044,TetamuTable[Majlis],B1044)&gt;1,"ID berganda untuk majlis",IF(NOT(ISNUMBER(E1044)),"Semak kapasiti",IF(OR(E1044&lt;1,MOD(E1044,1)&lt;&gt;0),"Semak kapasiti",IF(AND(F1044&lt;&gt;"Belum menjawab",F1044&lt;&gt;"Hadir",F1044&lt;&gt;"Tidak hadir"),"Isi jawapan",IF(F1044="Hadir",IF(NOT(ISNUMBER(G1044)),"Semak jumlah hadir",IF(OR(G1044&lt;1,G1044&gt;E1044,MOD(G1044,1)&lt;&gt;0),"Semak jumlah hadir","OK")),IF(AND(G1044&lt;&gt;"",G1044&lt;&gt;0),"Jumlah perlu kosong / 0","OK")))))))</f>
        <v/>
      </c>
    </row>
    <row r="1045" spans="11:12" ht="30" customHeight="1">
      <c r="K1045" s="9">
        <f>IF(L1045="","",IF(AND(L1045="OK",F1045="Hadir"),G1045,0))</f>
        <v/>
      </c>
      <c r="L1045" s="9">
        <f>IF(AND(A1045="",B1045="",C1045="",D1045="",E1045="",F1045="",G1045="",H1045="",I1045="",J1045=""),"",IF(OR(A1045="",C1045="",COUNTIF(MajlisTetamu,B1045)&lt;&gt;1),"Isi ID / majlis / nama",IF(COUNTIFS(TetamuTable[ID kumpulan],A1045,TetamuTable[Majlis],B1045)&gt;1,"ID berganda untuk majlis",IF(NOT(ISNUMBER(E1045)),"Semak kapasiti",IF(OR(E1045&lt;1,MOD(E1045,1)&lt;&gt;0),"Semak kapasiti",IF(AND(F1045&lt;&gt;"Belum menjawab",F1045&lt;&gt;"Hadir",F1045&lt;&gt;"Tidak hadir"),"Isi jawapan",IF(F1045="Hadir",IF(NOT(ISNUMBER(G1045)),"Semak jumlah hadir",IF(OR(G1045&lt;1,G1045&gt;E1045,MOD(G1045,1)&lt;&gt;0),"Semak jumlah hadir","OK")),IF(AND(G1045&lt;&gt;"",G1045&lt;&gt;0),"Jumlah perlu kosong / 0","OK")))))))</f>
        <v/>
      </c>
    </row>
    <row r="1046" spans="11:12" ht="30" customHeight="1">
      <c r="K1046" s="9">
        <f>IF(L1046="","",IF(AND(L1046="OK",F1046="Hadir"),G1046,0))</f>
        <v/>
      </c>
      <c r="L1046" s="9">
        <f>IF(AND(A1046="",B1046="",C1046="",D1046="",E1046="",F1046="",G1046="",H1046="",I1046="",J1046=""),"",IF(OR(A1046="",C1046="",COUNTIF(MajlisTetamu,B1046)&lt;&gt;1),"Isi ID / majlis / nama",IF(COUNTIFS(TetamuTable[ID kumpulan],A1046,TetamuTable[Majlis],B1046)&gt;1,"ID berganda untuk majlis",IF(NOT(ISNUMBER(E1046)),"Semak kapasiti",IF(OR(E1046&lt;1,MOD(E1046,1)&lt;&gt;0),"Semak kapasiti",IF(AND(F1046&lt;&gt;"Belum menjawab",F1046&lt;&gt;"Hadir",F1046&lt;&gt;"Tidak hadir"),"Isi jawapan",IF(F1046="Hadir",IF(NOT(ISNUMBER(G1046)),"Semak jumlah hadir",IF(OR(G1046&lt;1,G1046&gt;E1046,MOD(G1046,1)&lt;&gt;0),"Semak jumlah hadir","OK")),IF(AND(G1046&lt;&gt;"",G1046&lt;&gt;0),"Jumlah perlu kosong / 0","OK")))))))</f>
        <v/>
      </c>
    </row>
    <row r="1047" spans="11:12" ht="30" customHeight="1">
      <c r="K1047" s="9">
        <f>IF(L1047="","",IF(AND(L1047="OK",F1047="Hadir"),G1047,0))</f>
        <v/>
      </c>
      <c r="L1047" s="9">
        <f>IF(AND(A1047="",B1047="",C1047="",D1047="",E1047="",F1047="",G1047="",H1047="",I1047="",J1047=""),"",IF(OR(A1047="",C1047="",COUNTIF(MajlisTetamu,B1047)&lt;&gt;1),"Isi ID / majlis / nama",IF(COUNTIFS(TetamuTable[ID kumpulan],A1047,TetamuTable[Majlis],B1047)&gt;1,"ID berganda untuk majlis",IF(NOT(ISNUMBER(E1047)),"Semak kapasiti",IF(OR(E1047&lt;1,MOD(E1047,1)&lt;&gt;0),"Semak kapasiti",IF(AND(F1047&lt;&gt;"Belum menjawab",F1047&lt;&gt;"Hadir",F1047&lt;&gt;"Tidak hadir"),"Isi jawapan",IF(F1047="Hadir",IF(NOT(ISNUMBER(G1047)),"Semak jumlah hadir",IF(OR(G1047&lt;1,G1047&gt;E1047,MOD(G1047,1)&lt;&gt;0),"Semak jumlah hadir","OK")),IF(AND(G1047&lt;&gt;"",G1047&lt;&gt;0),"Jumlah perlu kosong / 0","OK")))))))</f>
        <v/>
      </c>
    </row>
    <row r="1048" spans="11:12" ht="30" customHeight="1">
      <c r="K1048" s="9">
        <f>IF(L1048="","",IF(AND(L1048="OK",F1048="Hadir"),G1048,0))</f>
        <v/>
      </c>
      <c r="L1048" s="9">
        <f>IF(AND(A1048="",B1048="",C1048="",D1048="",E1048="",F1048="",G1048="",H1048="",I1048="",J1048=""),"",IF(OR(A1048="",C1048="",COUNTIF(MajlisTetamu,B1048)&lt;&gt;1),"Isi ID / majlis / nama",IF(COUNTIFS(TetamuTable[ID kumpulan],A1048,TetamuTable[Majlis],B1048)&gt;1,"ID berganda untuk majlis",IF(NOT(ISNUMBER(E1048)),"Semak kapasiti",IF(OR(E1048&lt;1,MOD(E1048,1)&lt;&gt;0),"Semak kapasiti",IF(AND(F1048&lt;&gt;"Belum menjawab",F1048&lt;&gt;"Hadir",F1048&lt;&gt;"Tidak hadir"),"Isi jawapan",IF(F1048="Hadir",IF(NOT(ISNUMBER(G1048)),"Semak jumlah hadir",IF(OR(G1048&lt;1,G1048&gt;E1048,MOD(G1048,1)&lt;&gt;0),"Semak jumlah hadir","OK")),IF(AND(G1048&lt;&gt;"",G1048&lt;&gt;0),"Jumlah perlu kosong / 0","OK")))))))</f>
        <v/>
      </c>
    </row>
    <row r="1049" spans="11:12" ht="30" customHeight="1">
      <c r="K1049" s="9">
        <f>IF(L1049="","",IF(AND(L1049="OK",F1049="Hadir"),G1049,0))</f>
        <v/>
      </c>
      <c r="L1049" s="9">
        <f>IF(AND(A1049="",B1049="",C1049="",D1049="",E1049="",F1049="",G1049="",H1049="",I1049="",J1049=""),"",IF(OR(A1049="",C1049="",COUNTIF(MajlisTetamu,B1049)&lt;&gt;1),"Isi ID / majlis / nama",IF(COUNTIFS(TetamuTable[ID kumpulan],A1049,TetamuTable[Majlis],B1049)&gt;1,"ID berganda untuk majlis",IF(NOT(ISNUMBER(E1049)),"Semak kapasiti",IF(OR(E1049&lt;1,MOD(E1049,1)&lt;&gt;0),"Semak kapasiti",IF(AND(F1049&lt;&gt;"Belum menjawab",F1049&lt;&gt;"Hadir",F1049&lt;&gt;"Tidak hadir"),"Isi jawapan",IF(F1049="Hadir",IF(NOT(ISNUMBER(G1049)),"Semak jumlah hadir",IF(OR(G1049&lt;1,G1049&gt;E1049,MOD(G1049,1)&lt;&gt;0),"Semak jumlah hadir","OK")),IF(AND(G1049&lt;&gt;"",G1049&lt;&gt;0),"Jumlah perlu kosong / 0","OK")))))))</f>
        <v/>
      </c>
    </row>
    <row r="1050" spans="11:12" ht="30" customHeight="1">
      <c r="K1050" s="9">
        <f>IF(L1050="","",IF(AND(L1050="OK",F1050="Hadir"),G1050,0))</f>
        <v/>
      </c>
      <c r="L1050" s="9">
        <f>IF(AND(A1050="",B1050="",C1050="",D1050="",E1050="",F1050="",G1050="",H1050="",I1050="",J1050=""),"",IF(OR(A1050="",C1050="",COUNTIF(MajlisTetamu,B1050)&lt;&gt;1),"Isi ID / majlis / nama",IF(COUNTIFS(TetamuTable[ID kumpulan],A1050,TetamuTable[Majlis],B1050)&gt;1,"ID berganda untuk majlis",IF(NOT(ISNUMBER(E1050)),"Semak kapasiti",IF(OR(E1050&lt;1,MOD(E1050,1)&lt;&gt;0),"Semak kapasiti",IF(AND(F1050&lt;&gt;"Belum menjawab",F1050&lt;&gt;"Hadir",F1050&lt;&gt;"Tidak hadir"),"Isi jawapan",IF(F1050="Hadir",IF(NOT(ISNUMBER(G1050)),"Semak jumlah hadir",IF(OR(G1050&lt;1,G1050&gt;E1050,MOD(G1050,1)&lt;&gt;0),"Semak jumlah hadir","OK")),IF(AND(G1050&lt;&gt;"",G1050&lt;&gt;0),"Jumlah perlu kosong / 0","OK")))))))</f>
        <v/>
      </c>
    </row>
    <row r="1051" spans="11:12" ht="30" customHeight="1">
      <c r="K1051" s="9">
        <f>IF(L1051="","",IF(AND(L1051="OK",F1051="Hadir"),G1051,0))</f>
        <v/>
      </c>
      <c r="L1051" s="9">
        <f>IF(AND(A1051="",B1051="",C1051="",D1051="",E1051="",F1051="",G1051="",H1051="",I1051="",J1051=""),"",IF(OR(A1051="",C1051="",COUNTIF(MajlisTetamu,B1051)&lt;&gt;1),"Isi ID / majlis / nama",IF(COUNTIFS(TetamuTable[ID kumpulan],A1051,TetamuTable[Majlis],B1051)&gt;1,"ID berganda untuk majlis",IF(NOT(ISNUMBER(E1051)),"Semak kapasiti",IF(OR(E1051&lt;1,MOD(E1051,1)&lt;&gt;0),"Semak kapasiti",IF(AND(F1051&lt;&gt;"Belum menjawab",F1051&lt;&gt;"Hadir",F1051&lt;&gt;"Tidak hadir"),"Isi jawapan",IF(F1051="Hadir",IF(NOT(ISNUMBER(G1051)),"Semak jumlah hadir",IF(OR(G1051&lt;1,G1051&gt;E1051,MOD(G1051,1)&lt;&gt;0),"Semak jumlah hadir","OK")),IF(AND(G1051&lt;&gt;"",G1051&lt;&gt;0),"Jumlah perlu kosong / 0","OK")))))))</f>
        <v/>
      </c>
    </row>
    <row r="1052" spans="11:12" ht="30" customHeight="1">
      <c r="K1052" s="9">
        <f>IF(L1052="","",IF(AND(L1052="OK",F1052="Hadir"),G1052,0))</f>
        <v/>
      </c>
      <c r="L1052" s="9">
        <f>IF(AND(A1052="",B1052="",C1052="",D1052="",E1052="",F1052="",G1052="",H1052="",I1052="",J1052=""),"",IF(OR(A1052="",C1052="",COUNTIF(MajlisTetamu,B1052)&lt;&gt;1),"Isi ID / majlis / nama",IF(COUNTIFS(TetamuTable[ID kumpulan],A1052,TetamuTable[Majlis],B1052)&gt;1,"ID berganda untuk majlis",IF(NOT(ISNUMBER(E1052)),"Semak kapasiti",IF(OR(E1052&lt;1,MOD(E1052,1)&lt;&gt;0),"Semak kapasiti",IF(AND(F1052&lt;&gt;"Belum menjawab",F1052&lt;&gt;"Hadir",F1052&lt;&gt;"Tidak hadir"),"Isi jawapan",IF(F1052="Hadir",IF(NOT(ISNUMBER(G1052)),"Semak jumlah hadir",IF(OR(G1052&lt;1,G1052&gt;E1052,MOD(G1052,1)&lt;&gt;0),"Semak jumlah hadir","OK")),IF(AND(G1052&lt;&gt;"",G1052&lt;&gt;0),"Jumlah perlu kosong / 0","OK")))))))</f>
        <v/>
      </c>
    </row>
    <row r="1053" spans="11:12" ht="30" customHeight="1">
      <c r="K1053" s="9">
        <f>IF(L1053="","",IF(AND(L1053="OK",F1053="Hadir"),G1053,0))</f>
        <v/>
      </c>
      <c r="L1053" s="9">
        <f>IF(AND(A1053="",B1053="",C1053="",D1053="",E1053="",F1053="",G1053="",H1053="",I1053="",J1053=""),"",IF(OR(A1053="",C1053="",COUNTIF(MajlisTetamu,B1053)&lt;&gt;1),"Isi ID / majlis / nama",IF(COUNTIFS(TetamuTable[ID kumpulan],A1053,TetamuTable[Majlis],B1053)&gt;1,"ID berganda untuk majlis",IF(NOT(ISNUMBER(E1053)),"Semak kapasiti",IF(OR(E1053&lt;1,MOD(E1053,1)&lt;&gt;0),"Semak kapasiti",IF(AND(F1053&lt;&gt;"Belum menjawab",F1053&lt;&gt;"Hadir",F1053&lt;&gt;"Tidak hadir"),"Isi jawapan",IF(F1053="Hadir",IF(NOT(ISNUMBER(G1053)),"Semak jumlah hadir",IF(OR(G1053&lt;1,G1053&gt;E1053,MOD(G1053,1)&lt;&gt;0),"Semak jumlah hadir","OK")),IF(AND(G1053&lt;&gt;"",G1053&lt;&gt;0),"Jumlah perlu kosong / 0","OK")))))))</f>
        <v/>
      </c>
    </row>
    <row r="1054" spans="11:12" ht="30" customHeight="1">
      <c r="K1054" s="9">
        <f>IF(L1054="","",IF(AND(L1054="OK",F1054="Hadir"),G1054,0))</f>
        <v/>
      </c>
      <c r="L1054" s="9">
        <f>IF(AND(A1054="",B1054="",C1054="",D1054="",E1054="",F1054="",G1054="",H1054="",I1054="",J1054=""),"",IF(OR(A1054="",C1054="",COUNTIF(MajlisTetamu,B1054)&lt;&gt;1),"Isi ID / majlis / nama",IF(COUNTIFS(TetamuTable[ID kumpulan],A1054,TetamuTable[Majlis],B1054)&gt;1,"ID berganda untuk majlis",IF(NOT(ISNUMBER(E1054)),"Semak kapasiti",IF(OR(E1054&lt;1,MOD(E1054,1)&lt;&gt;0),"Semak kapasiti",IF(AND(F1054&lt;&gt;"Belum menjawab",F1054&lt;&gt;"Hadir",F1054&lt;&gt;"Tidak hadir"),"Isi jawapan",IF(F1054="Hadir",IF(NOT(ISNUMBER(G1054)),"Semak jumlah hadir",IF(OR(G1054&lt;1,G1054&gt;E1054,MOD(G1054,1)&lt;&gt;0),"Semak jumlah hadir","OK")),IF(AND(G1054&lt;&gt;"",G1054&lt;&gt;0),"Jumlah perlu kosong / 0","OK")))))))</f>
        <v/>
      </c>
    </row>
    <row r="1055" spans="11:12" ht="30" customHeight="1">
      <c r="K1055" s="9">
        <f>IF(L1055="","",IF(AND(L1055="OK",F1055="Hadir"),G1055,0))</f>
        <v/>
      </c>
      <c r="L1055" s="9">
        <f>IF(AND(A1055="",B1055="",C1055="",D1055="",E1055="",F1055="",G1055="",H1055="",I1055="",J1055=""),"",IF(OR(A1055="",C1055="",COUNTIF(MajlisTetamu,B1055)&lt;&gt;1),"Isi ID / majlis / nama",IF(COUNTIFS(TetamuTable[ID kumpulan],A1055,TetamuTable[Majlis],B1055)&gt;1,"ID berganda untuk majlis",IF(NOT(ISNUMBER(E1055)),"Semak kapasiti",IF(OR(E1055&lt;1,MOD(E1055,1)&lt;&gt;0),"Semak kapasiti",IF(AND(F1055&lt;&gt;"Belum menjawab",F1055&lt;&gt;"Hadir",F1055&lt;&gt;"Tidak hadir"),"Isi jawapan",IF(F1055="Hadir",IF(NOT(ISNUMBER(G1055)),"Semak jumlah hadir",IF(OR(G1055&lt;1,G1055&gt;E1055,MOD(G1055,1)&lt;&gt;0),"Semak jumlah hadir","OK")),IF(AND(G1055&lt;&gt;"",G1055&lt;&gt;0),"Jumlah perlu kosong / 0","OK")))))))</f>
        <v/>
      </c>
    </row>
    <row r="1056" spans="11:12" ht="30" customHeight="1">
      <c r="K1056" s="9">
        <f>IF(L1056="","",IF(AND(L1056="OK",F1056="Hadir"),G1056,0))</f>
        <v/>
      </c>
      <c r="L1056" s="9">
        <f>IF(AND(A1056="",B1056="",C1056="",D1056="",E1056="",F1056="",G1056="",H1056="",I1056="",J1056=""),"",IF(OR(A1056="",C1056="",COUNTIF(MajlisTetamu,B1056)&lt;&gt;1),"Isi ID / majlis / nama",IF(COUNTIFS(TetamuTable[ID kumpulan],A1056,TetamuTable[Majlis],B1056)&gt;1,"ID berganda untuk majlis",IF(NOT(ISNUMBER(E1056)),"Semak kapasiti",IF(OR(E1056&lt;1,MOD(E1056,1)&lt;&gt;0),"Semak kapasiti",IF(AND(F1056&lt;&gt;"Belum menjawab",F1056&lt;&gt;"Hadir",F1056&lt;&gt;"Tidak hadir"),"Isi jawapan",IF(F1056="Hadir",IF(NOT(ISNUMBER(G1056)),"Semak jumlah hadir",IF(OR(G1056&lt;1,G1056&gt;E1056,MOD(G1056,1)&lt;&gt;0),"Semak jumlah hadir","OK")),IF(AND(G1056&lt;&gt;"",G1056&lt;&gt;0),"Jumlah perlu kosong / 0","OK")))))))</f>
        <v/>
      </c>
    </row>
    <row r="1057" spans="11:12" ht="30" customHeight="1">
      <c r="K1057" s="9">
        <f>IF(L1057="","",IF(AND(L1057="OK",F1057="Hadir"),G1057,0))</f>
        <v/>
      </c>
      <c r="L1057" s="9">
        <f>IF(AND(A1057="",B1057="",C1057="",D1057="",E1057="",F1057="",G1057="",H1057="",I1057="",J1057=""),"",IF(OR(A1057="",C1057="",COUNTIF(MajlisTetamu,B1057)&lt;&gt;1),"Isi ID / majlis / nama",IF(COUNTIFS(TetamuTable[ID kumpulan],A1057,TetamuTable[Majlis],B1057)&gt;1,"ID berganda untuk majlis",IF(NOT(ISNUMBER(E1057)),"Semak kapasiti",IF(OR(E1057&lt;1,MOD(E1057,1)&lt;&gt;0),"Semak kapasiti",IF(AND(F1057&lt;&gt;"Belum menjawab",F1057&lt;&gt;"Hadir",F1057&lt;&gt;"Tidak hadir"),"Isi jawapan",IF(F1057="Hadir",IF(NOT(ISNUMBER(G1057)),"Semak jumlah hadir",IF(OR(G1057&lt;1,G1057&gt;E1057,MOD(G1057,1)&lt;&gt;0),"Semak jumlah hadir","OK")),IF(AND(G1057&lt;&gt;"",G1057&lt;&gt;0),"Jumlah perlu kosong / 0","OK")))))))</f>
        <v/>
      </c>
    </row>
    <row r="1058" spans="11:12" ht="30" customHeight="1">
      <c r="K1058" s="9">
        <f>IF(L1058="","",IF(AND(L1058="OK",F1058="Hadir"),G1058,0))</f>
        <v/>
      </c>
      <c r="L1058" s="9">
        <f>IF(AND(A1058="",B1058="",C1058="",D1058="",E1058="",F1058="",G1058="",H1058="",I1058="",J1058=""),"",IF(OR(A1058="",C1058="",COUNTIF(MajlisTetamu,B1058)&lt;&gt;1),"Isi ID / majlis / nama",IF(COUNTIFS(TetamuTable[ID kumpulan],A1058,TetamuTable[Majlis],B1058)&gt;1,"ID berganda untuk majlis",IF(NOT(ISNUMBER(E1058)),"Semak kapasiti",IF(OR(E1058&lt;1,MOD(E1058,1)&lt;&gt;0),"Semak kapasiti",IF(AND(F1058&lt;&gt;"Belum menjawab",F1058&lt;&gt;"Hadir",F1058&lt;&gt;"Tidak hadir"),"Isi jawapan",IF(F1058="Hadir",IF(NOT(ISNUMBER(G1058)),"Semak jumlah hadir",IF(OR(G1058&lt;1,G1058&gt;E1058,MOD(G1058,1)&lt;&gt;0),"Semak jumlah hadir","OK")),IF(AND(G1058&lt;&gt;"",G1058&lt;&gt;0),"Jumlah perlu kosong / 0","OK")))))))</f>
        <v/>
      </c>
    </row>
    <row r="1059" spans="11:12" ht="30" customHeight="1">
      <c r="K1059" s="9">
        <f>IF(L1059="","",IF(AND(L1059="OK",F1059="Hadir"),G1059,0))</f>
        <v/>
      </c>
      <c r="L1059" s="9">
        <f>IF(AND(A1059="",B1059="",C1059="",D1059="",E1059="",F1059="",G1059="",H1059="",I1059="",J1059=""),"",IF(OR(A1059="",C1059="",COUNTIF(MajlisTetamu,B1059)&lt;&gt;1),"Isi ID / majlis / nama",IF(COUNTIFS(TetamuTable[ID kumpulan],A1059,TetamuTable[Majlis],B1059)&gt;1,"ID berganda untuk majlis",IF(NOT(ISNUMBER(E1059)),"Semak kapasiti",IF(OR(E1059&lt;1,MOD(E1059,1)&lt;&gt;0),"Semak kapasiti",IF(AND(F1059&lt;&gt;"Belum menjawab",F1059&lt;&gt;"Hadir",F1059&lt;&gt;"Tidak hadir"),"Isi jawapan",IF(F1059="Hadir",IF(NOT(ISNUMBER(G1059)),"Semak jumlah hadir",IF(OR(G1059&lt;1,G1059&gt;E1059,MOD(G1059,1)&lt;&gt;0),"Semak jumlah hadir","OK")),IF(AND(G1059&lt;&gt;"",G1059&lt;&gt;0),"Jumlah perlu kosong / 0","OK")))))))</f>
        <v/>
      </c>
    </row>
    <row r="1060" spans="11:12" ht="30" customHeight="1">
      <c r="K1060" s="9">
        <f>IF(L1060="","",IF(AND(L1060="OK",F1060="Hadir"),G1060,0))</f>
        <v/>
      </c>
      <c r="L1060" s="9">
        <f>IF(AND(A1060="",B1060="",C1060="",D1060="",E1060="",F1060="",G1060="",H1060="",I1060="",J1060=""),"",IF(OR(A1060="",C1060="",COUNTIF(MajlisTetamu,B1060)&lt;&gt;1),"Isi ID / majlis / nama",IF(COUNTIFS(TetamuTable[ID kumpulan],A1060,TetamuTable[Majlis],B1060)&gt;1,"ID berganda untuk majlis",IF(NOT(ISNUMBER(E1060)),"Semak kapasiti",IF(OR(E1060&lt;1,MOD(E1060,1)&lt;&gt;0),"Semak kapasiti",IF(AND(F1060&lt;&gt;"Belum menjawab",F1060&lt;&gt;"Hadir",F1060&lt;&gt;"Tidak hadir"),"Isi jawapan",IF(F1060="Hadir",IF(NOT(ISNUMBER(G1060)),"Semak jumlah hadir",IF(OR(G1060&lt;1,G1060&gt;E1060,MOD(G1060,1)&lt;&gt;0),"Semak jumlah hadir","OK")),IF(AND(G1060&lt;&gt;"",G1060&lt;&gt;0),"Jumlah perlu kosong / 0","OK")))))))</f>
        <v/>
      </c>
    </row>
    <row r="1061" spans="11:12" ht="30" customHeight="1">
      <c r="K1061" s="9">
        <f>IF(L1061="","",IF(AND(L1061="OK",F1061="Hadir"),G1061,0))</f>
        <v/>
      </c>
      <c r="L1061" s="9">
        <f>IF(AND(A1061="",B1061="",C1061="",D1061="",E1061="",F1061="",G1061="",H1061="",I1061="",J1061=""),"",IF(OR(A1061="",C1061="",COUNTIF(MajlisTetamu,B1061)&lt;&gt;1),"Isi ID / majlis / nama",IF(COUNTIFS(TetamuTable[ID kumpulan],A1061,TetamuTable[Majlis],B1061)&gt;1,"ID berganda untuk majlis",IF(NOT(ISNUMBER(E1061)),"Semak kapasiti",IF(OR(E1061&lt;1,MOD(E1061,1)&lt;&gt;0),"Semak kapasiti",IF(AND(F1061&lt;&gt;"Belum menjawab",F1061&lt;&gt;"Hadir",F1061&lt;&gt;"Tidak hadir"),"Isi jawapan",IF(F1061="Hadir",IF(NOT(ISNUMBER(G1061)),"Semak jumlah hadir",IF(OR(G1061&lt;1,G1061&gt;E1061,MOD(G1061,1)&lt;&gt;0),"Semak jumlah hadir","OK")),IF(AND(G1061&lt;&gt;"",G1061&lt;&gt;0),"Jumlah perlu kosong / 0","OK")))))))</f>
        <v/>
      </c>
    </row>
    <row r="1062" spans="11:12" ht="30" customHeight="1">
      <c r="K1062" s="9">
        <f>IF(L1062="","",IF(AND(L1062="OK",F1062="Hadir"),G1062,0))</f>
        <v/>
      </c>
      <c r="L1062" s="9">
        <f>IF(AND(A1062="",B1062="",C1062="",D1062="",E1062="",F1062="",G1062="",H1062="",I1062="",J1062=""),"",IF(OR(A1062="",C1062="",COUNTIF(MajlisTetamu,B1062)&lt;&gt;1),"Isi ID / majlis / nama",IF(COUNTIFS(TetamuTable[ID kumpulan],A1062,TetamuTable[Majlis],B1062)&gt;1,"ID berganda untuk majlis",IF(NOT(ISNUMBER(E1062)),"Semak kapasiti",IF(OR(E1062&lt;1,MOD(E1062,1)&lt;&gt;0),"Semak kapasiti",IF(AND(F1062&lt;&gt;"Belum menjawab",F1062&lt;&gt;"Hadir",F1062&lt;&gt;"Tidak hadir"),"Isi jawapan",IF(F1062="Hadir",IF(NOT(ISNUMBER(G1062)),"Semak jumlah hadir",IF(OR(G1062&lt;1,G1062&gt;E1062,MOD(G1062,1)&lt;&gt;0),"Semak jumlah hadir","OK")),IF(AND(G1062&lt;&gt;"",G1062&lt;&gt;0),"Jumlah perlu kosong / 0","OK")))))))</f>
        <v/>
      </c>
    </row>
    <row r="1063" spans="11:12" ht="30" customHeight="1">
      <c r="K1063" s="9">
        <f>IF(L1063="","",IF(AND(L1063="OK",F1063="Hadir"),G1063,0))</f>
        <v/>
      </c>
      <c r="L1063" s="9">
        <f>IF(AND(A1063="",B1063="",C1063="",D1063="",E1063="",F1063="",G1063="",H1063="",I1063="",J1063=""),"",IF(OR(A1063="",C1063="",COUNTIF(MajlisTetamu,B1063)&lt;&gt;1),"Isi ID / majlis / nama",IF(COUNTIFS(TetamuTable[ID kumpulan],A1063,TetamuTable[Majlis],B1063)&gt;1,"ID berganda untuk majlis",IF(NOT(ISNUMBER(E1063)),"Semak kapasiti",IF(OR(E1063&lt;1,MOD(E1063,1)&lt;&gt;0),"Semak kapasiti",IF(AND(F1063&lt;&gt;"Belum menjawab",F1063&lt;&gt;"Hadir",F1063&lt;&gt;"Tidak hadir"),"Isi jawapan",IF(F1063="Hadir",IF(NOT(ISNUMBER(G1063)),"Semak jumlah hadir",IF(OR(G1063&lt;1,G1063&gt;E1063,MOD(G1063,1)&lt;&gt;0),"Semak jumlah hadir","OK")),IF(AND(G1063&lt;&gt;"",G1063&lt;&gt;0),"Jumlah perlu kosong / 0","OK")))))))</f>
        <v/>
      </c>
    </row>
    <row r="1064" spans="11:12" ht="30" customHeight="1">
      <c r="K1064" s="9">
        <f>IF(L1064="","",IF(AND(L1064="OK",F1064="Hadir"),G1064,0))</f>
        <v/>
      </c>
      <c r="L1064" s="9">
        <f>IF(AND(A1064="",B1064="",C1064="",D1064="",E1064="",F1064="",G1064="",H1064="",I1064="",J1064=""),"",IF(OR(A1064="",C1064="",COUNTIF(MajlisTetamu,B1064)&lt;&gt;1),"Isi ID / majlis / nama",IF(COUNTIFS(TetamuTable[ID kumpulan],A1064,TetamuTable[Majlis],B1064)&gt;1,"ID berganda untuk majlis",IF(NOT(ISNUMBER(E1064)),"Semak kapasiti",IF(OR(E1064&lt;1,MOD(E1064,1)&lt;&gt;0),"Semak kapasiti",IF(AND(F1064&lt;&gt;"Belum menjawab",F1064&lt;&gt;"Hadir",F1064&lt;&gt;"Tidak hadir"),"Isi jawapan",IF(F1064="Hadir",IF(NOT(ISNUMBER(G1064)),"Semak jumlah hadir",IF(OR(G1064&lt;1,G1064&gt;E1064,MOD(G1064,1)&lt;&gt;0),"Semak jumlah hadir","OK")),IF(AND(G1064&lt;&gt;"",G1064&lt;&gt;0),"Jumlah perlu kosong / 0","OK")))))))</f>
        <v/>
      </c>
    </row>
    <row r="1065" spans="11:12" ht="30" customHeight="1">
      <c r="K1065" s="9">
        <f>IF(L1065="","",IF(AND(L1065="OK",F1065="Hadir"),G1065,0))</f>
        <v/>
      </c>
      <c r="L1065" s="9">
        <f>IF(AND(A1065="",B1065="",C1065="",D1065="",E1065="",F1065="",G1065="",H1065="",I1065="",J1065=""),"",IF(OR(A1065="",C1065="",COUNTIF(MajlisTetamu,B1065)&lt;&gt;1),"Isi ID / majlis / nama",IF(COUNTIFS(TetamuTable[ID kumpulan],A1065,TetamuTable[Majlis],B1065)&gt;1,"ID berganda untuk majlis",IF(NOT(ISNUMBER(E1065)),"Semak kapasiti",IF(OR(E1065&lt;1,MOD(E1065,1)&lt;&gt;0),"Semak kapasiti",IF(AND(F1065&lt;&gt;"Belum menjawab",F1065&lt;&gt;"Hadir",F1065&lt;&gt;"Tidak hadir"),"Isi jawapan",IF(F1065="Hadir",IF(NOT(ISNUMBER(G1065)),"Semak jumlah hadir",IF(OR(G1065&lt;1,G1065&gt;E1065,MOD(G1065,1)&lt;&gt;0),"Semak jumlah hadir","OK")),IF(AND(G1065&lt;&gt;"",G1065&lt;&gt;0),"Jumlah perlu kosong / 0","OK")))))))</f>
        <v/>
      </c>
    </row>
    <row r="1066" spans="11:12" ht="30" customHeight="1">
      <c r="K1066" s="9">
        <f>IF(L1066="","",IF(AND(L1066="OK",F1066="Hadir"),G1066,0))</f>
        <v/>
      </c>
      <c r="L1066" s="9">
        <f>IF(AND(A1066="",B1066="",C1066="",D1066="",E1066="",F1066="",G1066="",H1066="",I1066="",J1066=""),"",IF(OR(A1066="",C1066="",COUNTIF(MajlisTetamu,B1066)&lt;&gt;1),"Isi ID / majlis / nama",IF(COUNTIFS(TetamuTable[ID kumpulan],A1066,TetamuTable[Majlis],B1066)&gt;1,"ID berganda untuk majlis",IF(NOT(ISNUMBER(E1066)),"Semak kapasiti",IF(OR(E1066&lt;1,MOD(E1066,1)&lt;&gt;0),"Semak kapasiti",IF(AND(F1066&lt;&gt;"Belum menjawab",F1066&lt;&gt;"Hadir",F1066&lt;&gt;"Tidak hadir"),"Isi jawapan",IF(F1066="Hadir",IF(NOT(ISNUMBER(G1066)),"Semak jumlah hadir",IF(OR(G1066&lt;1,G1066&gt;E1066,MOD(G1066,1)&lt;&gt;0),"Semak jumlah hadir","OK")),IF(AND(G1066&lt;&gt;"",G1066&lt;&gt;0),"Jumlah perlu kosong / 0","OK")))))))</f>
        <v/>
      </c>
    </row>
    <row r="1067" spans="11:12" ht="30" customHeight="1">
      <c r="K1067" s="9">
        <f>IF(L1067="","",IF(AND(L1067="OK",F1067="Hadir"),G1067,0))</f>
        <v/>
      </c>
      <c r="L1067" s="9">
        <f>IF(AND(A1067="",B1067="",C1067="",D1067="",E1067="",F1067="",G1067="",H1067="",I1067="",J1067=""),"",IF(OR(A1067="",C1067="",COUNTIF(MajlisTetamu,B1067)&lt;&gt;1),"Isi ID / majlis / nama",IF(COUNTIFS(TetamuTable[ID kumpulan],A1067,TetamuTable[Majlis],B1067)&gt;1,"ID berganda untuk majlis",IF(NOT(ISNUMBER(E1067)),"Semak kapasiti",IF(OR(E1067&lt;1,MOD(E1067,1)&lt;&gt;0),"Semak kapasiti",IF(AND(F1067&lt;&gt;"Belum menjawab",F1067&lt;&gt;"Hadir",F1067&lt;&gt;"Tidak hadir"),"Isi jawapan",IF(F1067="Hadir",IF(NOT(ISNUMBER(G1067)),"Semak jumlah hadir",IF(OR(G1067&lt;1,G1067&gt;E1067,MOD(G1067,1)&lt;&gt;0),"Semak jumlah hadir","OK")),IF(AND(G1067&lt;&gt;"",G1067&lt;&gt;0),"Jumlah perlu kosong / 0","OK")))))))</f>
        <v/>
      </c>
    </row>
    <row r="1068" spans="11:12" ht="30" customHeight="1">
      <c r="K1068" s="9">
        <f>IF(L1068="","",IF(AND(L1068="OK",F1068="Hadir"),G1068,0))</f>
        <v/>
      </c>
      <c r="L1068" s="9">
        <f>IF(AND(A1068="",B1068="",C1068="",D1068="",E1068="",F1068="",G1068="",H1068="",I1068="",J1068=""),"",IF(OR(A1068="",C1068="",COUNTIF(MajlisTetamu,B1068)&lt;&gt;1),"Isi ID / majlis / nama",IF(COUNTIFS(TetamuTable[ID kumpulan],A1068,TetamuTable[Majlis],B1068)&gt;1,"ID berganda untuk majlis",IF(NOT(ISNUMBER(E1068)),"Semak kapasiti",IF(OR(E1068&lt;1,MOD(E1068,1)&lt;&gt;0),"Semak kapasiti",IF(AND(F1068&lt;&gt;"Belum menjawab",F1068&lt;&gt;"Hadir",F1068&lt;&gt;"Tidak hadir"),"Isi jawapan",IF(F1068="Hadir",IF(NOT(ISNUMBER(G1068)),"Semak jumlah hadir",IF(OR(G1068&lt;1,G1068&gt;E1068,MOD(G1068,1)&lt;&gt;0),"Semak jumlah hadir","OK")),IF(AND(G1068&lt;&gt;"",G1068&lt;&gt;0),"Jumlah perlu kosong / 0","OK")))))))</f>
        <v/>
      </c>
    </row>
    <row r="1069" spans="11:12" ht="30" customHeight="1">
      <c r="K1069" s="9">
        <f>IF(L1069="","",IF(AND(L1069="OK",F1069="Hadir"),G1069,0))</f>
        <v/>
      </c>
      <c r="L1069" s="9">
        <f>IF(AND(A1069="",B1069="",C1069="",D1069="",E1069="",F1069="",G1069="",H1069="",I1069="",J1069=""),"",IF(OR(A1069="",C1069="",COUNTIF(MajlisTetamu,B1069)&lt;&gt;1),"Isi ID / majlis / nama",IF(COUNTIFS(TetamuTable[ID kumpulan],A1069,TetamuTable[Majlis],B1069)&gt;1,"ID berganda untuk majlis",IF(NOT(ISNUMBER(E1069)),"Semak kapasiti",IF(OR(E1069&lt;1,MOD(E1069,1)&lt;&gt;0),"Semak kapasiti",IF(AND(F1069&lt;&gt;"Belum menjawab",F1069&lt;&gt;"Hadir",F1069&lt;&gt;"Tidak hadir"),"Isi jawapan",IF(F1069="Hadir",IF(NOT(ISNUMBER(G1069)),"Semak jumlah hadir",IF(OR(G1069&lt;1,G1069&gt;E1069,MOD(G1069,1)&lt;&gt;0),"Semak jumlah hadir","OK")),IF(AND(G1069&lt;&gt;"",G1069&lt;&gt;0),"Jumlah perlu kosong / 0","OK")))))))</f>
        <v/>
      </c>
    </row>
    <row r="1070" spans="11:12" ht="30" customHeight="1">
      <c r="K1070" s="9">
        <f>IF(L1070="","",IF(AND(L1070="OK",F1070="Hadir"),G1070,0))</f>
        <v/>
      </c>
      <c r="L1070" s="9">
        <f>IF(AND(A1070="",B1070="",C1070="",D1070="",E1070="",F1070="",G1070="",H1070="",I1070="",J1070=""),"",IF(OR(A1070="",C1070="",COUNTIF(MajlisTetamu,B1070)&lt;&gt;1),"Isi ID / majlis / nama",IF(COUNTIFS(TetamuTable[ID kumpulan],A1070,TetamuTable[Majlis],B1070)&gt;1,"ID berganda untuk majlis",IF(NOT(ISNUMBER(E1070)),"Semak kapasiti",IF(OR(E1070&lt;1,MOD(E1070,1)&lt;&gt;0),"Semak kapasiti",IF(AND(F1070&lt;&gt;"Belum menjawab",F1070&lt;&gt;"Hadir",F1070&lt;&gt;"Tidak hadir"),"Isi jawapan",IF(F1070="Hadir",IF(NOT(ISNUMBER(G1070)),"Semak jumlah hadir",IF(OR(G1070&lt;1,G1070&gt;E1070,MOD(G1070,1)&lt;&gt;0),"Semak jumlah hadir","OK")),IF(AND(G1070&lt;&gt;"",G1070&lt;&gt;0),"Jumlah perlu kosong / 0","OK")))))))</f>
        <v/>
      </c>
    </row>
    <row r="1071" spans="11:12" ht="30" customHeight="1">
      <c r="K1071" s="9">
        <f>IF(L1071="","",IF(AND(L1071="OK",F1071="Hadir"),G1071,0))</f>
        <v/>
      </c>
      <c r="L1071" s="9">
        <f>IF(AND(A1071="",B1071="",C1071="",D1071="",E1071="",F1071="",G1071="",H1071="",I1071="",J1071=""),"",IF(OR(A1071="",C1071="",COUNTIF(MajlisTetamu,B1071)&lt;&gt;1),"Isi ID / majlis / nama",IF(COUNTIFS(TetamuTable[ID kumpulan],A1071,TetamuTable[Majlis],B1071)&gt;1,"ID berganda untuk majlis",IF(NOT(ISNUMBER(E1071)),"Semak kapasiti",IF(OR(E1071&lt;1,MOD(E1071,1)&lt;&gt;0),"Semak kapasiti",IF(AND(F1071&lt;&gt;"Belum menjawab",F1071&lt;&gt;"Hadir",F1071&lt;&gt;"Tidak hadir"),"Isi jawapan",IF(F1071="Hadir",IF(NOT(ISNUMBER(G1071)),"Semak jumlah hadir",IF(OR(G1071&lt;1,G1071&gt;E1071,MOD(G1071,1)&lt;&gt;0),"Semak jumlah hadir","OK")),IF(AND(G1071&lt;&gt;"",G1071&lt;&gt;0),"Jumlah perlu kosong / 0","OK")))))))</f>
        <v/>
      </c>
    </row>
    <row r="1072" spans="11:12" ht="30" customHeight="1">
      <c r="K1072" s="9">
        <f>IF(L1072="","",IF(AND(L1072="OK",F1072="Hadir"),G1072,0))</f>
        <v/>
      </c>
      <c r="L1072" s="9">
        <f>IF(AND(A1072="",B1072="",C1072="",D1072="",E1072="",F1072="",G1072="",H1072="",I1072="",J1072=""),"",IF(OR(A1072="",C1072="",COUNTIF(MajlisTetamu,B1072)&lt;&gt;1),"Isi ID / majlis / nama",IF(COUNTIFS(TetamuTable[ID kumpulan],A1072,TetamuTable[Majlis],B1072)&gt;1,"ID berganda untuk majlis",IF(NOT(ISNUMBER(E1072)),"Semak kapasiti",IF(OR(E1072&lt;1,MOD(E1072,1)&lt;&gt;0),"Semak kapasiti",IF(AND(F1072&lt;&gt;"Belum menjawab",F1072&lt;&gt;"Hadir",F1072&lt;&gt;"Tidak hadir"),"Isi jawapan",IF(F1072="Hadir",IF(NOT(ISNUMBER(G1072)),"Semak jumlah hadir",IF(OR(G1072&lt;1,G1072&gt;E1072,MOD(G1072,1)&lt;&gt;0),"Semak jumlah hadir","OK")),IF(AND(G1072&lt;&gt;"",G1072&lt;&gt;0),"Jumlah perlu kosong / 0","OK")))))))</f>
        <v/>
      </c>
    </row>
    <row r="1073" spans="11:12" ht="30" customHeight="1">
      <c r="K1073" s="9">
        <f>IF(L1073="","",IF(AND(L1073="OK",F1073="Hadir"),G1073,0))</f>
        <v/>
      </c>
      <c r="L1073" s="9">
        <f>IF(AND(A1073="",B1073="",C1073="",D1073="",E1073="",F1073="",G1073="",H1073="",I1073="",J1073=""),"",IF(OR(A1073="",C1073="",COUNTIF(MajlisTetamu,B1073)&lt;&gt;1),"Isi ID / majlis / nama",IF(COUNTIFS(TetamuTable[ID kumpulan],A1073,TetamuTable[Majlis],B1073)&gt;1,"ID berganda untuk majlis",IF(NOT(ISNUMBER(E1073)),"Semak kapasiti",IF(OR(E1073&lt;1,MOD(E1073,1)&lt;&gt;0),"Semak kapasiti",IF(AND(F1073&lt;&gt;"Belum menjawab",F1073&lt;&gt;"Hadir",F1073&lt;&gt;"Tidak hadir"),"Isi jawapan",IF(F1073="Hadir",IF(NOT(ISNUMBER(G1073)),"Semak jumlah hadir",IF(OR(G1073&lt;1,G1073&gt;E1073,MOD(G1073,1)&lt;&gt;0),"Semak jumlah hadir","OK")),IF(AND(G1073&lt;&gt;"",G1073&lt;&gt;0),"Jumlah perlu kosong / 0","OK")))))))</f>
        <v/>
      </c>
    </row>
    <row r="1074" spans="11:12" ht="30" customHeight="1">
      <c r="K1074" s="9">
        <f>IF(L1074="","",IF(AND(L1074="OK",F1074="Hadir"),G1074,0))</f>
        <v/>
      </c>
      <c r="L1074" s="9">
        <f>IF(AND(A1074="",B1074="",C1074="",D1074="",E1074="",F1074="",G1074="",H1074="",I1074="",J1074=""),"",IF(OR(A1074="",C1074="",COUNTIF(MajlisTetamu,B1074)&lt;&gt;1),"Isi ID / majlis / nama",IF(COUNTIFS(TetamuTable[ID kumpulan],A1074,TetamuTable[Majlis],B1074)&gt;1,"ID berganda untuk majlis",IF(NOT(ISNUMBER(E1074)),"Semak kapasiti",IF(OR(E1074&lt;1,MOD(E1074,1)&lt;&gt;0),"Semak kapasiti",IF(AND(F1074&lt;&gt;"Belum menjawab",F1074&lt;&gt;"Hadir",F1074&lt;&gt;"Tidak hadir"),"Isi jawapan",IF(F1074="Hadir",IF(NOT(ISNUMBER(G1074)),"Semak jumlah hadir",IF(OR(G1074&lt;1,G1074&gt;E1074,MOD(G1074,1)&lt;&gt;0),"Semak jumlah hadir","OK")),IF(AND(G1074&lt;&gt;"",G1074&lt;&gt;0),"Jumlah perlu kosong / 0","OK")))))))</f>
        <v/>
      </c>
    </row>
    <row r="1075" spans="11:12" ht="30" customHeight="1">
      <c r="K1075" s="9">
        <f>IF(L1075="","",IF(AND(L1075="OK",F1075="Hadir"),G1075,0))</f>
        <v/>
      </c>
      <c r="L1075" s="9">
        <f>IF(AND(A1075="",B1075="",C1075="",D1075="",E1075="",F1075="",G1075="",H1075="",I1075="",J1075=""),"",IF(OR(A1075="",C1075="",COUNTIF(MajlisTetamu,B1075)&lt;&gt;1),"Isi ID / majlis / nama",IF(COUNTIFS(TetamuTable[ID kumpulan],A1075,TetamuTable[Majlis],B1075)&gt;1,"ID berganda untuk majlis",IF(NOT(ISNUMBER(E1075)),"Semak kapasiti",IF(OR(E1075&lt;1,MOD(E1075,1)&lt;&gt;0),"Semak kapasiti",IF(AND(F1075&lt;&gt;"Belum menjawab",F1075&lt;&gt;"Hadir",F1075&lt;&gt;"Tidak hadir"),"Isi jawapan",IF(F1075="Hadir",IF(NOT(ISNUMBER(G1075)),"Semak jumlah hadir",IF(OR(G1075&lt;1,G1075&gt;E1075,MOD(G1075,1)&lt;&gt;0),"Semak jumlah hadir","OK")),IF(AND(G1075&lt;&gt;"",G1075&lt;&gt;0),"Jumlah perlu kosong / 0","OK")))))))</f>
        <v/>
      </c>
    </row>
    <row r="1076" spans="11:12" ht="30" customHeight="1">
      <c r="K1076" s="9">
        <f>IF(L1076="","",IF(AND(L1076="OK",F1076="Hadir"),G1076,0))</f>
        <v/>
      </c>
      <c r="L1076" s="9">
        <f>IF(AND(A1076="",B1076="",C1076="",D1076="",E1076="",F1076="",G1076="",H1076="",I1076="",J1076=""),"",IF(OR(A1076="",C1076="",COUNTIF(MajlisTetamu,B1076)&lt;&gt;1),"Isi ID / majlis / nama",IF(COUNTIFS(TetamuTable[ID kumpulan],A1076,TetamuTable[Majlis],B1076)&gt;1,"ID berganda untuk majlis",IF(NOT(ISNUMBER(E1076)),"Semak kapasiti",IF(OR(E1076&lt;1,MOD(E1076,1)&lt;&gt;0),"Semak kapasiti",IF(AND(F1076&lt;&gt;"Belum menjawab",F1076&lt;&gt;"Hadir",F1076&lt;&gt;"Tidak hadir"),"Isi jawapan",IF(F1076="Hadir",IF(NOT(ISNUMBER(G1076)),"Semak jumlah hadir",IF(OR(G1076&lt;1,G1076&gt;E1076,MOD(G1076,1)&lt;&gt;0),"Semak jumlah hadir","OK")),IF(AND(G1076&lt;&gt;"",G1076&lt;&gt;0),"Jumlah perlu kosong / 0","OK")))))))</f>
        <v/>
      </c>
    </row>
    <row r="1077" spans="11:12" ht="30" customHeight="1">
      <c r="K1077" s="9">
        <f>IF(L1077="","",IF(AND(L1077="OK",F1077="Hadir"),G1077,0))</f>
        <v/>
      </c>
      <c r="L1077" s="9">
        <f>IF(AND(A1077="",B1077="",C1077="",D1077="",E1077="",F1077="",G1077="",H1077="",I1077="",J1077=""),"",IF(OR(A1077="",C1077="",COUNTIF(MajlisTetamu,B1077)&lt;&gt;1),"Isi ID / majlis / nama",IF(COUNTIFS(TetamuTable[ID kumpulan],A1077,TetamuTable[Majlis],B1077)&gt;1,"ID berganda untuk majlis",IF(NOT(ISNUMBER(E1077)),"Semak kapasiti",IF(OR(E1077&lt;1,MOD(E1077,1)&lt;&gt;0),"Semak kapasiti",IF(AND(F1077&lt;&gt;"Belum menjawab",F1077&lt;&gt;"Hadir",F1077&lt;&gt;"Tidak hadir"),"Isi jawapan",IF(F1077="Hadir",IF(NOT(ISNUMBER(G1077)),"Semak jumlah hadir",IF(OR(G1077&lt;1,G1077&gt;E1077,MOD(G1077,1)&lt;&gt;0),"Semak jumlah hadir","OK")),IF(AND(G1077&lt;&gt;"",G1077&lt;&gt;0),"Jumlah perlu kosong / 0","OK")))))))</f>
        <v/>
      </c>
    </row>
    <row r="1078" spans="11:12" ht="30" customHeight="1">
      <c r="K1078" s="9">
        <f>IF(L1078="","",IF(AND(L1078="OK",F1078="Hadir"),G1078,0))</f>
        <v/>
      </c>
      <c r="L1078" s="9">
        <f>IF(AND(A1078="",B1078="",C1078="",D1078="",E1078="",F1078="",G1078="",H1078="",I1078="",J1078=""),"",IF(OR(A1078="",C1078="",COUNTIF(MajlisTetamu,B1078)&lt;&gt;1),"Isi ID / majlis / nama",IF(COUNTIFS(TetamuTable[ID kumpulan],A1078,TetamuTable[Majlis],B1078)&gt;1,"ID berganda untuk majlis",IF(NOT(ISNUMBER(E1078)),"Semak kapasiti",IF(OR(E1078&lt;1,MOD(E1078,1)&lt;&gt;0),"Semak kapasiti",IF(AND(F1078&lt;&gt;"Belum menjawab",F1078&lt;&gt;"Hadir",F1078&lt;&gt;"Tidak hadir"),"Isi jawapan",IF(F1078="Hadir",IF(NOT(ISNUMBER(G1078)),"Semak jumlah hadir",IF(OR(G1078&lt;1,G1078&gt;E1078,MOD(G1078,1)&lt;&gt;0),"Semak jumlah hadir","OK")),IF(AND(G1078&lt;&gt;"",G1078&lt;&gt;0),"Jumlah perlu kosong / 0","OK")))))))</f>
        <v/>
      </c>
    </row>
    <row r="1079" spans="11:12" ht="30" customHeight="1">
      <c r="K1079" s="9">
        <f>IF(L1079="","",IF(AND(L1079="OK",F1079="Hadir"),G1079,0))</f>
        <v/>
      </c>
      <c r="L1079" s="9">
        <f>IF(AND(A1079="",B1079="",C1079="",D1079="",E1079="",F1079="",G1079="",H1079="",I1079="",J1079=""),"",IF(OR(A1079="",C1079="",COUNTIF(MajlisTetamu,B1079)&lt;&gt;1),"Isi ID / majlis / nama",IF(COUNTIFS(TetamuTable[ID kumpulan],A1079,TetamuTable[Majlis],B1079)&gt;1,"ID berganda untuk majlis",IF(NOT(ISNUMBER(E1079)),"Semak kapasiti",IF(OR(E1079&lt;1,MOD(E1079,1)&lt;&gt;0),"Semak kapasiti",IF(AND(F1079&lt;&gt;"Belum menjawab",F1079&lt;&gt;"Hadir",F1079&lt;&gt;"Tidak hadir"),"Isi jawapan",IF(F1079="Hadir",IF(NOT(ISNUMBER(G1079)),"Semak jumlah hadir",IF(OR(G1079&lt;1,G1079&gt;E1079,MOD(G1079,1)&lt;&gt;0),"Semak jumlah hadir","OK")),IF(AND(G1079&lt;&gt;"",G1079&lt;&gt;0),"Jumlah perlu kosong / 0","OK")))))))</f>
        <v/>
      </c>
    </row>
    <row r="1080" spans="11:12" ht="30" customHeight="1">
      <c r="K1080" s="9">
        <f>IF(L1080="","",IF(AND(L1080="OK",F1080="Hadir"),G1080,0))</f>
        <v/>
      </c>
      <c r="L1080" s="9">
        <f>IF(AND(A1080="",B1080="",C1080="",D1080="",E1080="",F1080="",G1080="",H1080="",I1080="",J1080=""),"",IF(OR(A1080="",C1080="",COUNTIF(MajlisTetamu,B1080)&lt;&gt;1),"Isi ID / majlis / nama",IF(COUNTIFS(TetamuTable[ID kumpulan],A1080,TetamuTable[Majlis],B1080)&gt;1,"ID berganda untuk majlis",IF(NOT(ISNUMBER(E1080)),"Semak kapasiti",IF(OR(E1080&lt;1,MOD(E1080,1)&lt;&gt;0),"Semak kapasiti",IF(AND(F1080&lt;&gt;"Belum menjawab",F1080&lt;&gt;"Hadir",F1080&lt;&gt;"Tidak hadir"),"Isi jawapan",IF(F1080="Hadir",IF(NOT(ISNUMBER(G1080)),"Semak jumlah hadir",IF(OR(G1080&lt;1,G1080&gt;E1080,MOD(G1080,1)&lt;&gt;0),"Semak jumlah hadir","OK")),IF(AND(G1080&lt;&gt;"",G1080&lt;&gt;0),"Jumlah perlu kosong / 0","OK")))))))</f>
        <v/>
      </c>
    </row>
    <row r="1081" spans="11:12" ht="30" customHeight="1">
      <c r="K1081" s="9">
        <f>IF(L1081="","",IF(AND(L1081="OK",F1081="Hadir"),G1081,0))</f>
        <v/>
      </c>
      <c r="L1081" s="9">
        <f>IF(AND(A1081="",B1081="",C1081="",D1081="",E1081="",F1081="",G1081="",H1081="",I1081="",J1081=""),"",IF(OR(A1081="",C1081="",COUNTIF(MajlisTetamu,B1081)&lt;&gt;1),"Isi ID / majlis / nama",IF(COUNTIFS(TetamuTable[ID kumpulan],A1081,TetamuTable[Majlis],B1081)&gt;1,"ID berganda untuk majlis",IF(NOT(ISNUMBER(E1081)),"Semak kapasiti",IF(OR(E1081&lt;1,MOD(E1081,1)&lt;&gt;0),"Semak kapasiti",IF(AND(F1081&lt;&gt;"Belum menjawab",F1081&lt;&gt;"Hadir",F1081&lt;&gt;"Tidak hadir"),"Isi jawapan",IF(F1081="Hadir",IF(NOT(ISNUMBER(G1081)),"Semak jumlah hadir",IF(OR(G1081&lt;1,G1081&gt;E1081,MOD(G1081,1)&lt;&gt;0),"Semak jumlah hadir","OK")),IF(AND(G1081&lt;&gt;"",G1081&lt;&gt;0),"Jumlah perlu kosong / 0","OK")))))))</f>
        <v/>
      </c>
    </row>
    <row r="1082" spans="11:12" ht="30" customHeight="1">
      <c r="K1082" s="9">
        <f>IF(L1082="","",IF(AND(L1082="OK",F1082="Hadir"),G1082,0))</f>
        <v/>
      </c>
      <c r="L1082" s="9">
        <f>IF(AND(A1082="",B1082="",C1082="",D1082="",E1082="",F1082="",G1082="",H1082="",I1082="",J1082=""),"",IF(OR(A1082="",C1082="",COUNTIF(MajlisTetamu,B1082)&lt;&gt;1),"Isi ID / majlis / nama",IF(COUNTIFS(TetamuTable[ID kumpulan],A1082,TetamuTable[Majlis],B1082)&gt;1,"ID berganda untuk majlis",IF(NOT(ISNUMBER(E1082)),"Semak kapasiti",IF(OR(E1082&lt;1,MOD(E1082,1)&lt;&gt;0),"Semak kapasiti",IF(AND(F1082&lt;&gt;"Belum menjawab",F1082&lt;&gt;"Hadir",F1082&lt;&gt;"Tidak hadir"),"Isi jawapan",IF(F1082="Hadir",IF(NOT(ISNUMBER(G1082)),"Semak jumlah hadir",IF(OR(G1082&lt;1,G1082&gt;E1082,MOD(G1082,1)&lt;&gt;0),"Semak jumlah hadir","OK")),IF(AND(G1082&lt;&gt;"",G1082&lt;&gt;0),"Jumlah perlu kosong / 0","OK")))))))</f>
        <v/>
      </c>
    </row>
    <row r="1083" spans="11:12" ht="30" customHeight="1">
      <c r="K1083" s="9">
        <f>IF(L1083="","",IF(AND(L1083="OK",F1083="Hadir"),G1083,0))</f>
        <v/>
      </c>
      <c r="L1083" s="9">
        <f>IF(AND(A1083="",B1083="",C1083="",D1083="",E1083="",F1083="",G1083="",H1083="",I1083="",J1083=""),"",IF(OR(A1083="",C1083="",COUNTIF(MajlisTetamu,B1083)&lt;&gt;1),"Isi ID / majlis / nama",IF(COUNTIFS(TetamuTable[ID kumpulan],A1083,TetamuTable[Majlis],B1083)&gt;1,"ID berganda untuk majlis",IF(NOT(ISNUMBER(E1083)),"Semak kapasiti",IF(OR(E1083&lt;1,MOD(E1083,1)&lt;&gt;0),"Semak kapasiti",IF(AND(F1083&lt;&gt;"Belum menjawab",F1083&lt;&gt;"Hadir",F1083&lt;&gt;"Tidak hadir"),"Isi jawapan",IF(F1083="Hadir",IF(NOT(ISNUMBER(G1083)),"Semak jumlah hadir",IF(OR(G1083&lt;1,G1083&gt;E1083,MOD(G1083,1)&lt;&gt;0),"Semak jumlah hadir","OK")),IF(AND(G1083&lt;&gt;"",G1083&lt;&gt;0),"Jumlah perlu kosong / 0","OK")))))))</f>
        <v/>
      </c>
    </row>
    <row r="1084" spans="11:12" ht="30" customHeight="1">
      <c r="K1084" s="9">
        <f>IF(L1084="","",IF(AND(L1084="OK",F1084="Hadir"),G1084,0))</f>
        <v/>
      </c>
      <c r="L1084" s="9">
        <f>IF(AND(A1084="",B1084="",C1084="",D1084="",E1084="",F1084="",G1084="",H1084="",I1084="",J1084=""),"",IF(OR(A1084="",C1084="",COUNTIF(MajlisTetamu,B1084)&lt;&gt;1),"Isi ID / majlis / nama",IF(COUNTIFS(TetamuTable[ID kumpulan],A1084,TetamuTable[Majlis],B1084)&gt;1,"ID berganda untuk majlis",IF(NOT(ISNUMBER(E1084)),"Semak kapasiti",IF(OR(E1084&lt;1,MOD(E1084,1)&lt;&gt;0),"Semak kapasiti",IF(AND(F1084&lt;&gt;"Belum menjawab",F1084&lt;&gt;"Hadir",F1084&lt;&gt;"Tidak hadir"),"Isi jawapan",IF(F1084="Hadir",IF(NOT(ISNUMBER(G1084)),"Semak jumlah hadir",IF(OR(G1084&lt;1,G1084&gt;E1084,MOD(G1084,1)&lt;&gt;0),"Semak jumlah hadir","OK")),IF(AND(G1084&lt;&gt;"",G1084&lt;&gt;0),"Jumlah perlu kosong / 0","OK")))))))</f>
        <v/>
      </c>
    </row>
    <row r="1085" spans="11:12" ht="30" customHeight="1">
      <c r="K1085" s="9">
        <f>IF(L1085="","",IF(AND(L1085="OK",F1085="Hadir"),G1085,0))</f>
        <v/>
      </c>
      <c r="L1085" s="9">
        <f>IF(AND(A1085="",B1085="",C1085="",D1085="",E1085="",F1085="",G1085="",H1085="",I1085="",J1085=""),"",IF(OR(A1085="",C1085="",COUNTIF(MajlisTetamu,B1085)&lt;&gt;1),"Isi ID / majlis / nama",IF(COUNTIFS(TetamuTable[ID kumpulan],A1085,TetamuTable[Majlis],B1085)&gt;1,"ID berganda untuk majlis",IF(NOT(ISNUMBER(E1085)),"Semak kapasiti",IF(OR(E1085&lt;1,MOD(E1085,1)&lt;&gt;0),"Semak kapasiti",IF(AND(F1085&lt;&gt;"Belum menjawab",F1085&lt;&gt;"Hadir",F1085&lt;&gt;"Tidak hadir"),"Isi jawapan",IF(F1085="Hadir",IF(NOT(ISNUMBER(G1085)),"Semak jumlah hadir",IF(OR(G1085&lt;1,G1085&gt;E1085,MOD(G1085,1)&lt;&gt;0),"Semak jumlah hadir","OK")),IF(AND(G1085&lt;&gt;"",G1085&lt;&gt;0),"Jumlah perlu kosong / 0","OK")))))))</f>
        <v/>
      </c>
    </row>
    <row r="1086" spans="11:12" ht="30" customHeight="1">
      <c r="K1086" s="9">
        <f>IF(L1086="","",IF(AND(L1086="OK",F1086="Hadir"),G1086,0))</f>
        <v/>
      </c>
      <c r="L1086" s="9">
        <f>IF(AND(A1086="",B1086="",C1086="",D1086="",E1086="",F1086="",G1086="",H1086="",I1086="",J1086=""),"",IF(OR(A1086="",C1086="",COUNTIF(MajlisTetamu,B1086)&lt;&gt;1),"Isi ID / majlis / nama",IF(COUNTIFS(TetamuTable[ID kumpulan],A1086,TetamuTable[Majlis],B1086)&gt;1,"ID berganda untuk majlis",IF(NOT(ISNUMBER(E1086)),"Semak kapasiti",IF(OR(E1086&lt;1,MOD(E1086,1)&lt;&gt;0),"Semak kapasiti",IF(AND(F1086&lt;&gt;"Belum menjawab",F1086&lt;&gt;"Hadir",F1086&lt;&gt;"Tidak hadir"),"Isi jawapan",IF(F1086="Hadir",IF(NOT(ISNUMBER(G1086)),"Semak jumlah hadir",IF(OR(G1086&lt;1,G1086&gt;E1086,MOD(G1086,1)&lt;&gt;0),"Semak jumlah hadir","OK")),IF(AND(G1086&lt;&gt;"",G1086&lt;&gt;0),"Jumlah perlu kosong / 0","OK")))))))</f>
        <v/>
      </c>
    </row>
    <row r="1087" spans="11:12" ht="30" customHeight="1">
      <c r="K1087" s="9">
        <f>IF(L1087="","",IF(AND(L1087="OK",F1087="Hadir"),G1087,0))</f>
        <v/>
      </c>
      <c r="L1087" s="9">
        <f>IF(AND(A1087="",B1087="",C1087="",D1087="",E1087="",F1087="",G1087="",H1087="",I1087="",J1087=""),"",IF(OR(A1087="",C1087="",COUNTIF(MajlisTetamu,B1087)&lt;&gt;1),"Isi ID / majlis / nama",IF(COUNTIFS(TetamuTable[ID kumpulan],A1087,TetamuTable[Majlis],B1087)&gt;1,"ID berganda untuk majlis",IF(NOT(ISNUMBER(E1087)),"Semak kapasiti",IF(OR(E1087&lt;1,MOD(E1087,1)&lt;&gt;0),"Semak kapasiti",IF(AND(F1087&lt;&gt;"Belum menjawab",F1087&lt;&gt;"Hadir",F1087&lt;&gt;"Tidak hadir"),"Isi jawapan",IF(F1087="Hadir",IF(NOT(ISNUMBER(G1087)),"Semak jumlah hadir",IF(OR(G1087&lt;1,G1087&gt;E1087,MOD(G1087,1)&lt;&gt;0),"Semak jumlah hadir","OK")),IF(AND(G1087&lt;&gt;"",G1087&lt;&gt;0),"Jumlah perlu kosong / 0","OK")))))))</f>
        <v/>
      </c>
    </row>
    <row r="1088" spans="11:12" ht="30" customHeight="1">
      <c r="K1088" s="9">
        <f>IF(L1088="","",IF(AND(L1088="OK",F1088="Hadir"),G1088,0))</f>
        <v/>
      </c>
      <c r="L1088" s="9">
        <f>IF(AND(A1088="",B1088="",C1088="",D1088="",E1088="",F1088="",G1088="",H1088="",I1088="",J1088=""),"",IF(OR(A1088="",C1088="",COUNTIF(MajlisTetamu,B1088)&lt;&gt;1),"Isi ID / majlis / nama",IF(COUNTIFS(TetamuTable[ID kumpulan],A1088,TetamuTable[Majlis],B1088)&gt;1,"ID berganda untuk majlis",IF(NOT(ISNUMBER(E1088)),"Semak kapasiti",IF(OR(E1088&lt;1,MOD(E1088,1)&lt;&gt;0),"Semak kapasiti",IF(AND(F1088&lt;&gt;"Belum menjawab",F1088&lt;&gt;"Hadir",F1088&lt;&gt;"Tidak hadir"),"Isi jawapan",IF(F1088="Hadir",IF(NOT(ISNUMBER(G1088)),"Semak jumlah hadir",IF(OR(G1088&lt;1,G1088&gt;E1088,MOD(G1088,1)&lt;&gt;0),"Semak jumlah hadir","OK")),IF(AND(G1088&lt;&gt;"",G1088&lt;&gt;0),"Jumlah perlu kosong / 0","OK")))))))</f>
        <v/>
      </c>
    </row>
    <row r="1089" spans="11:12" ht="30" customHeight="1">
      <c r="K1089" s="9">
        <f>IF(L1089="","",IF(AND(L1089="OK",F1089="Hadir"),G1089,0))</f>
        <v/>
      </c>
      <c r="L1089" s="9">
        <f>IF(AND(A1089="",B1089="",C1089="",D1089="",E1089="",F1089="",G1089="",H1089="",I1089="",J1089=""),"",IF(OR(A1089="",C1089="",COUNTIF(MajlisTetamu,B1089)&lt;&gt;1),"Isi ID / majlis / nama",IF(COUNTIFS(TetamuTable[ID kumpulan],A1089,TetamuTable[Majlis],B1089)&gt;1,"ID berganda untuk majlis",IF(NOT(ISNUMBER(E1089)),"Semak kapasiti",IF(OR(E1089&lt;1,MOD(E1089,1)&lt;&gt;0),"Semak kapasiti",IF(AND(F1089&lt;&gt;"Belum menjawab",F1089&lt;&gt;"Hadir",F1089&lt;&gt;"Tidak hadir"),"Isi jawapan",IF(F1089="Hadir",IF(NOT(ISNUMBER(G1089)),"Semak jumlah hadir",IF(OR(G1089&lt;1,G1089&gt;E1089,MOD(G1089,1)&lt;&gt;0),"Semak jumlah hadir","OK")),IF(AND(G1089&lt;&gt;"",G1089&lt;&gt;0),"Jumlah perlu kosong / 0","OK")))))))</f>
        <v/>
      </c>
    </row>
    <row r="1090" spans="11:12" ht="30" customHeight="1">
      <c r="K1090" s="9">
        <f>IF(L1090="","",IF(AND(L1090="OK",F1090="Hadir"),G1090,0))</f>
        <v/>
      </c>
      <c r="L1090" s="9">
        <f>IF(AND(A1090="",B1090="",C1090="",D1090="",E1090="",F1090="",G1090="",H1090="",I1090="",J1090=""),"",IF(OR(A1090="",C1090="",COUNTIF(MajlisTetamu,B1090)&lt;&gt;1),"Isi ID / majlis / nama",IF(COUNTIFS(TetamuTable[ID kumpulan],A1090,TetamuTable[Majlis],B1090)&gt;1,"ID berganda untuk majlis",IF(NOT(ISNUMBER(E1090)),"Semak kapasiti",IF(OR(E1090&lt;1,MOD(E1090,1)&lt;&gt;0),"Semak kapasiti",IF(AND(F1090&lt;&gt;"Belum menjawab",F1090&lt;&gt;"Hadir",F1090&lt;&gt;"Tidak hadir"),"Isi jawapan",IF(F1090="Hadir",IF(NOT(ISNUMBER(G1090)),"Semak jumlah hadir",IF(OR(G1090&lt;1,G1090&gt;E1090,MOD(G1090,1)&lt;&gt;0),"Semak jumlah hadir","OK")),IF(AND(G1090&lt;&gt;"",G1090&lt;&gt;0),"Jumlah perlu kosong / 0","OK")))))))</f>
        <v/>
      </c>
    </row>
    <row r="1091" spans="11:12" ht="30" customHeight="1">
      <c r="K1091" s="9">
        <f>IF(L1091="","",IF(AND(L1091="OK",F1091="Hadir"),G1091,0))</f>
        <v/>
      </c>
      <c r="L1091" s="9">
        <f>IF(AND(A1091="",B1091="",C1091="",D1091="",E1091="",F1091="",G1091="",H1091="",I1091="",J1091=""),"",IF(OR(A1091="",C1091="",COUNTIF(MajlisTetamu,B1091)&lt;&gt;1),"Isi ID / majlis / nama",IF(COUNTIFS(TetamuTable[ID kumpulan],A1091,TetamuTable[Majlis],B1091)&gt;1,"ID berganda untuk majlis",IF(NOT(ISNUMBER(E1091)),"Semak kapasiti",IF(OR(E1091&lt;1,MOD(E1091,1)&lt;&gt;0),"Semak kapasiti",IF(AND(F1091&lt;&gt;"Belum menjawab",F1091&lt;&gt;"Hadir",F1091&lt;&gt;"Tidak hadir"),"Isi jawapan",IF(F1091="Hadir",IF(NOT(ISNUMBER(G1091)),"Semak jumlah hadir",IF(OR(G1091&lt;1,G1091&gt;E1091,MOD(G1091,1)&lt;&gt;0),"Semak jumlah hadir","OK")),IF(AND(G1091&lt;&gt;"",G1091&lt;&gt;0),"Jumlah perlu kosong / 0","OK")))))))</f>
        <v/>
      </c>
    </row>
    <row r="1092" spans="11:12" ht="30" customHeight="1">
      <c r="K1092" s="9">
        <f>IF(L1092="","",IF(AND(L1092="OK",F1092="Hadir"),G1092,0))</f>
        <v/>
      </c>
      <c r="L1092" s="9">
        <f>IF(AND(A1092="",B1092="",C1092="",D1092="",E1092="",F1092="",G1092="",H1092="",I1092="",J1092=""),"",IF(OR(A1092="",C1092="",COUNTIF(MajlisTetamu,B1092)&lt;&gt;1),"Isi ID / majlis / nama",IF(COUNTIFS(TetamuTable[ID kumpulan],A1092,TetamuTable[Majlis],B1092)&gt;1,"ID berganda untuk majlis",IF(NOT(ISNUMBER(E1092)),"Semak kapasiti",IF(OR(E1092&lt;1,MOD(E1092,1)&lt;&gt;0),"Semak kapasiti",IF(AND(F1092&lt;&gt;"Belum menjawab",F1092&lt;&gt;"Hadir",F1092&lt;&gt;"Tidak hadir"),"Isi jawapan",IF(F1092="Hadir",IF(NOT(ISNUMBER(G1092)),"Semak jumlah hadir",IF(OR(G1092&lt;1,G1092&gt;E1092,MOD(G1092,1)&lt;&gt;0),"Semak jumlah hadir","OK")),IF(AND(G1092&lt;&gt;"",G1092&lt;&gt;0),"Jumlah perlu kosong / 0","OK")))))))</f>
        <v/>
      </c>
    </row>
    <row r="1093" spans="11:12" ht="30" customHeight="1">
      <c r="K1093" s="9">
        <f>IF(L1093="","",IF(AND(L1093="OK",F1093="Hadir"),G1093,0))</f>
        <v/>
      </c>
      <c r="L1093" s="9">
        <f>IF(AND(A1093="",B1093="",C1093="",D1093="",E1093="",F1093="",G1093="",H1093="",I1093="",J1093=""),"",IF(OR(A1093="",C1093="",COUNTIF(MajlisTetamu,B1093)&lt;&gt;1),"Isi ID / majlis / nama",IF(COUNTIFS(TetamuTable[ID kumpulan],A1093,TetamuTable[Majlis],B1093)&gt;1,"ID berganda untuk majlis",IF(NOT(ISNUMBER(E1093)),"Semak kapasiti",IF(OR(E1093&lt;1,MOD(E1093,1)&lt;&gt;0),"Semak kapasiti",IF(AND(F1093&lt;&gt;"Belum menjawab",F1093&lt;&gt;"Hadir",F1093&lt;&gt;"Tidak hadir"),"Isi jawapan",IF(F1093="Hadir",IF(NOT(ISNUMBER(G1093)),"Semak jumlah hadir",IF(OR(G1093&lt;1,G1093&gt;E1093,MOD(G1093,1)&lt;&gt;0),"Semak jumlah hadir","OK")),IF(AND(G1093&lt;&gt;"",G1093&lt;&gt;0),"Jumlah perlu kosong / 0","OK")))))))</f>
        <v/>
      </c>
    </row>
    <row r="1094" spans="11:12" ht="30" customHeight="1">
      <c r="K1094" s="9">
        <f>IF(L1094="","",IF(AND(L1094="OK",F1094="Hadir"),G1094,0))</f>
        <v/>
      </c>
      <c r="L1094" s="9">
        <f>IF(AND(A1094="",B1094="",C1094="",D1094="",E1094="",F1094="",G1094="",H1094="",I1094="",J1094=""),"",IF(OR(A1094="",C1094="",COUNTIF(MajlisTetamu,B1094)&lt;&gt;1),"Isi ID / majlis / nama",IF(COUNTIFS(TetamuTable[ID kumpulan],A1094,TetamuTable[Majlis],B1094)&gt;1,"ID berganda untuk majlis",IF(NOT(ISNUMBER(E1094)),"Semak kapasiti",IF(OR(E1094&lt;1,MOD(E1094,1)&lt;&gt;0),"Semak kapasiti",IF(AND(F1094&lt;&gt;"Belum menjawab",F1094&lt;&gt;"Hadir",F1094&lt;&gt;"Tidak hadir"),"Isi jawapan",IF(F1094="Hadir",IF(NOT(ISNUMBER(G1094)),"Semak jumlah hadir",IF(OR(G1094&lt;1,G1094&gt;E1094,MOD(G1094,1)&lt;&gt;0),"Semak jumlah hadir","OK")),IF(AND(G1094&lt;&gt;"",G1094&lt;&gt;0),"Jumlah perlu kosong / 0","OK")))))))</f>
        <v/>
      </c>
    </row>
    <row r="1095" spans="11:12" ht="30" customHeight="1">
      <c r="K1095" s="9">
        <f>IF(L1095="","",IF(AND(L1095="OK",F1095="Hadir"),G1095,0))</f>
        <v/>
      </c>
      <c r="L1095" s="9">
        <f>IF(AND(A1095="",B1095="",C1095="",D1095="",E1095="",F1095="",G1095="",H1095="",I1095="",J1095=""),"",IF(OR(A1095="",C1095="",COUNTIF(MajlisTetamu,B1095)&lt;&gt;1),"Isi ID / majlis / nama",IF(COUNTIFS(TetamuTable[ID kumpulan],A1095,TetamuTable[Majlis],B1095)&gt;1,"ID berganda untuk majlis",IF(NOT(ISNUMBER(E1095)),"Semak kapasiti",IF(OR(E1095&lt;1,MOD(E1095,1)&lt;&gt;0),"Semak kapasiti",IF(AND(F1095&lt;&gt;"Belum menjawab",F1095&lt;&gt;"Hadir",F1095&lt;&gt;"Tidak hadir"),"Isi jawapan",IF(F1095="Hadir",IF(NOT(ISNUMBER(G1095)),"Semak jumlah hadir",IF(OR(G1095&lt;1,G1095&gt;E1095,MOD(G1095,1)&lt;&gt;0),"Semak jumlah hadir","OK")),IF(AND(G1095&lt;&gt;"",G1095&lt;&gt;0),"Jumlah perlu kosong / 0","OK")))))))</f>
        <v/>
      </c>
    </row>
    <row r="1096" spans="11:12" ht="30" customHeight="1">
      <c r="K1096" s="9">
        <f>IF(L1096="","",IF(AND(L1096="OK",F1096="Hadir"),G1096,0))</f>
        <v/>
      </c>
      <c r="L1096" s="9">
        <f>IF(AND(A1096="",B1096="",C1096="",D1096="",E1096="",F1096="",G1096="",H1096="",I1096="",J1096=""),"",IF(OR(A1096="",C1096="",COUNTIF(MajlisTetamu,B1096)&lt;&gt;1),"Isi ID / majlis / nama",IF(COUNTIFS(TetamuTable[ID kumpulan],A1096,TetamuTable[Majlis],B1096)&gt;1,"ID berganda untuk majlis",IF(NOT(ISNUMBER(E1096)),"Semak kapasiti",IF(OR(E1096&lt;1,MOD(E1096,1)&lt;&gt;0),"Semak kapasiti",IF(AND(F1096&lt;&gt;"Belum menjawab",F1096&lt;&gt;"Hadir",F1096&lt;&gt;"Tidak hadir"),"Isi jawapan",IF(F1096="Hadir",IF(NOT(ISNUMBER(G1096)),"Semak jumlah hadir",IF(OR(G1096&lt;1,G1096&gt;E1096,MOD(G1096,1)&lt;&gt;0),"Semak jumlah hadir","OK")),IF(AND(G1096&lt;&gt;"",G1096&lt;&gt;0),"Jumlah perlu kosong / 0","OK")))))))</f>
        <v/>
      </c>
    </row>
    <row r="1097" spans="11:12" ht="30" customHeight="1">
      <c r="K1097" s="9">
        <f>IF(L1097="","",IF(AND(L1097="OK",F1097="Hadir"),G1097,0))</f>
        <v/>
      </c>
      <c r="L1097" s="9">
        <f>IF(AND(A1097="",B1097="",C1097="",D1097="",E1097="",F1097="",G1097="",H1097="",I1097="",J1097=""),"",IF(OR(A1097="",C1097="",COUNTIF(MajlisTetamu,B1097)&lt;&gt;1),"Isi ID / majlis / nama",IF(COUNTIFS(TetamuTable[ID kumpulan],A1097,TetamuTable[Majlis],B1097)&gt;1,"ID berganda untuk majlis",IF(NOT(ISNUMBER(E1097)),"Semak kapasiti",IF(OR(E1097&lt;1,MOD(E1097,1)&lt;&gt;0),"Semak kapasiti",IF(AND(F1097&lt;&gt;"Belum menjawab",F1097&lt;&gt;"Hadir",F1097&lt;&gt;"Tidak hadir"),"Isi jawapan",IF(F1097="Hadir",IF(NOT(ISNUMBER(G1097)),"Semak jumlah hadir",IF(OR(G1097&lt;1,G1097&gt;E1097,MOD(G1097,1)&lt;&gt;0),"Semak jumlah hadir","OK")),IF(AND(G1097&lt;&gt;"",G1097&lt;&gt;0),"Jumlah perlu kosong / 0","OK")))))))</f>
        <v/>
      </c>
    </row>
    <row r="1098" spans="11:12" ht="30" customHeight="1">
      <c r="K1098" s="9">
        <f>IF(L1098="","",IF(AND(L1098="OK",F1098="Hadir"),G1098,0))</f>
        <v/>
      </c>
      <c r="L1098" s="9">
        <f>IF(AND(A1098="",B1098="",C1098="",D1098="",E1098="",F1098="",G1098="",H1098="",I1098="",J1098=""),"",IF(OR(A1098="",C1098="",COUNTIF(MajlisTetamu,B1098)&lt;&gt;1),"Isi ID / majlis / nama",IF(COUNTIFS(TetamuTable[ID kumpulan],A1098,TetamuTable[Majlis],B1098)&gt;1,"ID berganda untuk majlis",IF(NOT(ISNUMBER(E1098)),"Semak kapasiti",IF(OR(E1098&lt;1,MOD(E1098,1)&lt;&gt;0),"Semak kapasiti",IF(AND(F1098&lt;&gt;"Belum menjawab",F1098&lt;&gt;"Hadir",F1098&lt;&gt;"Tidak hadir"),"Isi jawapan",IF(F1098="Hadir",IF(NOT(ISNUMBER(G1098)),"Semak jumlah hadir",IF(OR(G1098&lt;1,G1098&gt;E1098,MOD(G1098,1)&lt;&gt;0),"Semak jumlah hadir","OK")),IF(AND(G1098&lt;&gt;"",G1098&lt;&gt;0),"Jumlah perlu kosong / 0","OK")))))))</f>
        <v/>
      </c>
    </row>
    <row r="1099" spans="11:12" ht="30" customHeight="1">
      <c r="K1099" s="9">
        <f>IF(L1099="","",IF(AND(L1099="OK",F1099="Hadir"),G1099,0))</f>
        <v/>
      </c>
      <c r="L1099" s="9">
        <f>IF(AND(A1099="",B1099="",C1099="",D1099="",E1099="",F1099="",G1099="",H1099="",I1099="",J1099=""),"",IF(OR(A1099="",C1099="",COUNTIF(MajlisTetamu,B1099)&lt;&gt;1),"Isi ID / majlis / nama",IF(COUNTIFS(TetamuTable[ID kumpulan],A1099,TetamuTable[Majlis],B1099)&gt;1,"ID berganda untuk majlis",IF(NOT(ISNUMBER(E1099)),"Semak kapasiti",IF(OR(E1099&lt;1,MOD(E1099,1)&lt;&gt;0),"Semak kapasiti",IF(AND(F1099&lt;&gt;"Belum menjawab",F1099&lt;&gt;"Hadir",F1099&lt;&gt;"Tidak hadir"),"Isi jawapan",IF(F1099="Hadir",IF(NOT(ISNUMBER(G1099)),"Semak jumlah hadir",IF(OR(G1099&lt;1,G1099&gt;E1099,MOD(G1099,1)&lt;&gt;0),"Semak jumlah hadir","OK")),IF(AND(G1099&lt;&gt;"",G1099&lt;&gt;0),"Jumlah perlu kosong / 0","OK")))))))</f>
        <v/>
      </c>
    </row>
    <row r="1100" spans="11:12" ht="30" customHeight="1">
      <c r="K1100" s="9">
        <f>IF(L1100="","",IF(AND(L1100="OK",F1100="Hadir"),G1100,0))</f>
        <v/>
      </c>
      <c r="L1100" s="9">
        <f>IF(AND(A1100="",B1100="",C1100="",D1100="",E1100="",F1100="",G1100="",H1100="",I1100="",J1100=""),"",IF(OR(A1100="",C1100="",COUNTIF(MajlisTetamu,B1100)&lt;&gt;1),"Isi ID / majlis / nama",IF(COUNTIFS(TetamuTable[ID kumpulan],A1100,TetamuTable[Majlis],B1100)&gt;1,"ID berganda untuk majlis",IF(NOT(ISNUMBER(E1100)),"Semak kapasiti",IF(OR(E1100&lt;1,MOD(E1100,1)&lt;&gt;0),"Semak kapasiti",IF(AND(F1100&lt;&gt;"Belum menjawab",F1100&lt;&gt;"Hadir",F1100&lt;&gt;"Tidak hadir"),"Isi jawapan",IF(F1100="Hadir",IF(NOT(ISNUMBER(G1100)),"Semak jumlah hadir",IF(OR(G1100&lt;1,G1100&gt;E1100,MOD(G1100,1)&lt;&gt;0),"Semak jumlah hadir","OK")),IF(AND(G1100&lt;&gt;"",G1100&lt;&gt;0),"Jumlah perlu kosong / 0","OK")))))))</f>
        <v/>
      </c>
    </row>
    <row r="1101" spans="11:12" ht="30" customHeight="1">
      <c r="K1101" s="9">
        <f>IF(L1101="","",IF(AND(L1101="OK",F1101="Hadir"),G1101,0))</f>
        <v/>
      </c>
      <c r="L1101" s="9">
        <f>IF(AND(A1101="",B1101="",C1101="",D1101="",E1101="",F1101="",G1101="",H1101="",I1101="",J1101=""),"",IF(OR(A1101="",C1101="",COUNTIF(MajlisTetamu,B1101)&lt;&gt;1),"Isi ID / majlis / nama",IF(COUNTIFS(TetamuTable[ID kumpulan],A1101,TetamuTable[Majlis],B1101)&gt;1,"ID berganda untuk majlis",IF(NOT(ISNUMBER(E1101)),"Semak kapasiti",IF(OR(E1101&lt;1,MOD(E1101,1)&lt;&gt;0),"Semak kapasiti",IF(AND(F1101&lt;&gt;"Belum menjawab",F1101&lt;&gt;"Hadir",F1101&lt;&gt;"Tidak hadir"),"Isi jawapan",IF(F1101="Hadir",IF(NOT(ISNUMBER(G1101)),"Semak jumlah hadir",IF(OR(G1101&lt;1,G1101&gt;E1101,MOD(G1101,1)&lt;&gt;0),"Semak jumlah hadir","OK")),IF(AND(G1101&lt;&gt;"",G1101&lt;&gt;0),"Jumlah perlu kosong / 0","OK")))))))</f>
        <v/>
      </c>
    </row>
    <row r="1102" spans="11:12" ht="30" customHeight="1">
      <c r="K1102" s="9">
        <f>IF(L1102="","",IF(AND(L1102="OK",F1102="Hadir"),G1102,0))</f>
        <v/>
      </c>
      <c r="L1102" s="9">
        <f>IF(AND(A1102="",B1102="",C1102="",D1102="",E1102="",F1102="",G1102="",H1102="",I1102="",J1102=""),"",IF(OR(A1102="",C1102="",COUNTIF(MajlisTetamu,B1102)&lt;&gt;1),"Isi ID / majlis / nama",IF(COUNTIFS(TetamuTable[ID kumpulan],A1102,TetamuTable[Majlis],B1102)&gt;1,"ID berganda untuk majlis",IF(NOT(ISNUMBER(E1102)),"Semak kapasiti",IF(OR(E1102&lt;1,MOD(E1102,1)&lt;&gt;0),"Semak kapasiti",IF(AND(F1102&lt;&gt;"Belum menjawab",F1102&lt;&gt;"Hadir",F1102&lt;&gt;"Tidak hadir"),"Isi jawapan",IF(F1102="Hadir",IF(NOT(ISNUMBER(G1102)),"Semak jumlah hadir",IF(OR(G1102&lt;1,G1102&gt;E1102,MOD(G1102,1)&lt;&gt;0),"Semak jumlah hadir","OK")),IF(AND(G1102&lt;&gt;"",G1102&lt;&gt;0),"Jumlah perlu kosong / 0","OK")))))))</f>
        <v/>
      </c>
    </row>
    <row r="1103" spans="11:12" ht="30" customHeight="1">
      <c r="K1103" s="9">
        <f>IF(L1103="","",IF(AND(L1103="OK",F1103="Hadir"),G1103,0))</f>
        <v/>
      </c>
      <c r="L1103" s="9">
        <f>IF(AND(A1103="",B1103="",C1103="",D1103="",E1103="",F1103="",G1103="",H1103="",I1103="",J1103=""),"",IF(OR(A1103="",C1103="",COUNTIF(MajlisTetamu,B1103)&lt;&gt;1),"Isi ID / majlis / nama",IF(COUNTIFS(TetamuTable[ID kumpulan],A1103,TetamuTable[Majlis],B1103)&gt;1,"ID berganda untuk majlis",IF(NOT(ISNUMBER(E1103)),"Semak kapasiti",IF(OR(E1103&lt;1,MOD(E1103,1)&lt;&gt;0),"Semak kapasiti",IF(AND(F1103&lt;&gt;"Belum menjawab",F1103&lt;&gt;"Hadir",F1103&lt;&gt;"Tidak hadir"),"Isi jawapan",IF(F1103="Hadir",IF(NOT(ISNUMBER(G1103)),"Semak jumlah hadir",IF(OR(G1103&lt;1,G1103&gt;E1103,MOD(G1103,1)&lt;&gt;0),"Semak jumlah hadir","OK")),IF(AND(G1103&lt;&gt;"",G1103&lt;&gt;0),"Jumlah perlu kosong / 0","OK")))))))</f>
        <v/>
      </c>
    </row>
    <row r="1104" spans="11:12" ht="30" customHeight="1">
      <c r="K1104" s="9">
        <f>IF(L1104="","",IF(AND(L1104="OK",F1104="Hadir"),G1104,0))</f>
        <v/>
      </c>
      <c r="L1104" s="9">
        <f>IF(AND(A1104="",B1104="",C1104="",D1104="",E1104="",F1104="",G1104="",H1104="",I1104="",J1104=""),"",IF(OR(A1104="",C1104="",COUNTIF(MajlisTetamu,B1104)&lt;&gt;1),"Isi ID / majlis / nama",IF(COUNTIFS(TetamuTable[ID kumpulan],A1104,TetamuTable[Majlis],B1104)&gt;1,"ID berganda untuk majlis",IF(NOT(ISNUMBER(E1104)),"Semak kapasiti",IF(OR(E1104&lt;1,MOD(E1104,1)&lt;&gt;0),"Semak kapasiti",IF(AND(F1104&lt;&gt;"Belum menjawab",F1104&lt;&gt;"Hadir",F1104&lt;&gt;"Tidak hadir"),"Isi jawapan",IF(F1104="Hadir",IF(NOT(ISNUMBER(G1104)),"Semak jumlah hadir",IF(OR(G1104&lt;1,G1104&gt;E1104,MOD(G1104,1)&lt;&gt;0),"Semak jumlah hadir","OK")),IF(AND(G1104&lt;&gt;"",G1104&lt;&gt;0),"Jumlah perlu kosong / 0","OK")))))))</f>
        <v/>
      </c>
    </row>
    <row r="1105" spans="11:12" ht="30" customHeight="1">
      <c r="K1105" s="9">
        <f>IF(L1105="","",IF(AND(L1105="OK",F1105="Hadir"),G1105,0))</f>
        <v/>
      </c>
      <c r="L1105" s="9">
        <f>IF(AND(A1105="",B1105="",C1105="",D1105="",E1105="",F1105="",G1105="",H1105="",I1105="",J1105=""),"",IF(OR(A1105="",C1105="",COUNTIF(MajlisTetamu,B1105)&lt;&gt;1),"Isi ID / majlis / nama",IF(COUNTIFS(TetamuTable[ID kumpulan],A1105,TetamuTable[Majlis],B1105)&gt;1,"ID berganda untuk majlis",IF(NOT(ISNUMBER(E1105)),"Semak kapasiti",IF(OR(E1105&lt;1,MOD(E1105,1)&lt;&gt;0),"Semak kapasiti",IF(AND(F1105&lt;&gt;"Belum menjawab",F1105&lt;&gt;"Hadir",F1105&lt;&gt;"Tidak hadir"),"Isi jawapan",IF(F1105="Hadir",IF(NOT(ISNUMBER(G1105)),"Semak jumlah hadir",IF(OR(G1105&lt;1,G1105&gt;E1105,MOD(G1105,1)&lt;&gt;0),"Semak jumlah hadir","OK")),IF(AND(G1105&lt;&gt;"",G1105&lt;&gt;0),"Jumlah perlu kosong / 0","OK")))))))</f>
        <v/>
      </c>
    </row>
    <row r="1106" spans="11:12" ht="30" customHeight="1">
      <c r="K1106" s="9">
        <f>IF(L1106="","",IF(AND(L1106="OK",F1106="Hadir"),G1106,0))</f>
        <v/>
      </c>
      <c r="L1106" s="9">
        <f>IF(AND(A1106="",B1106="",C1106="",D1106="",E1106="",F1106="",G1106="",H1106="",I1106="",J1106=""),"",IF(OR(A1106="",C1106="",COUNTIF(MajlisTetamu,B1106)&lt;&gt;1),"Isi ID / majlis / nama",IF(COUNTIFS(TetamuTable[ID kumpulan],A1106,TetamuTable[Majlis],B1106)&gt;1,"ID berganda untuk majlis",IF(NOT(ISNUMBER(E1106)),"Semak kapasiti",IF(OR(E1106&lt;1,MOD(E1106,1)&lt;&gt;0),"Semak kapasiti",IF(AND(F1106&lt;&gt;"Belum menjawab",F1106&lt;&gt;"Hadir",F1106&lt;&gt;"Tidak hadir"),"Isi jawapan",IF(F1106="Hadir",IF(NOT(ISNUMBER(G1106)),"Semak jumlah hadir",IF(OR(G1106&lt;1,G1106&gt;E1106,MOD(G1106,1)&lt;&gt;0),"Semak jumlah hadir","OK")),IF(AND(G1106&lt;&gt;"",G1106&lt;&gt;0),"Jumlah perlu kosong / 0","OK")))))))</f>
        <v/>
      </c>
    </row>
    <row r="1107" spans="11:12" ht="30" customHeight="1">
      <c r="K1107" s="9">
        <f>IF(L1107="","",IF(AND(L1107="OK",F1107="Hadir"),G1107,0))</f>
        <v/>
      </c>
      <c r="L1107" s="9">
        <f>IF(AND(A1107="",B1107="",C1107="",D1107="",E1107="",F1107="",G1107="",H1107="",I1107="",J1107=""),"",IF(OR(A1107="",C1107="",COUNTIF(MajlisTetamu,B1107)&lt;&gt;1),"Isi ID / majlis / nama",IF(COUNTIFS(TetamuTable[ID kumpulan],A1107,TetamuTable[Majlis],B1107)&gt;1,"ID berganda untuk majlis",IF(NOT(ISNUMBER(E1107)),"Semak kapasiti",IF(OR(E1107&lt;1,MOD(E1107,1)&lt;&gt;0),"Semak kapasiti",IF(AND(F1107&lt;&gt;"Belum menjawab",F1107&lt;&gt;"Hadir",F1107&lt;&gt;"Tidak hadir"),"Isi jawapan",IF(F1107="Hadir",IF(NOT(ISNUMBER(G1107)),"Semak jumlah hadir",IF(OR(G1107&lt;1,G1107&gt;E1107,MOD(G1107,1)&lt;&gt;0),"Semak jumlah hadir","OK")),IF(AND(G1107&lt;&gt;"",G1107&lt;&gt;0),"Jumlah perlu kosong / 0","OK")))))))</f>
        <v/>
      </c>
    </row>
    <row r="1108" spans="11:12" ht="30" customHeight="1">
      <c r="K1108" s="9">
        <f>IF(L1108="","",IF(AND(L1108="OK",F1108="Hadir"),G1108,0))</f>
        <v/>
      </c>
      <c r="L1108" s="9">
        <f>IF(AND(A1108="",B1108="",C1108="",D1108="",E1108="",F1108="",G1108="",H1108="",I1108="",J1108=""),"",IF(OR(A1108="",C1108="",COUNTIF(MajlisTetamu,B1108)&lt;&gt;1),"Isi ID / majlis / nama",IF(COUNTIFS(TetamuTable[ID kumpulan],A1108,TetamuTable[Majlis],B1108)&gt;1,"ID berganda untuk majlis",IF(NOT(ISNUMBER(E1108)),"Semak kapasiti",IF(OR(E1108&lt;1,MOD(E1108,1)&lt;&gt;0),"Semak kapasiti",IF(AND(F1108&lt;&gt;"Belum menjawab",F1108&lt;&gt;"Hadir",F1108&lt;&gt;"Tidak hadir"),"Isi jawapan",IF(F1108="Hadir",IF(NOT(ISNUMBER(G1108)),"Semak jumlah hadir",IF(OR(G1108&lt;1,G1108&gt;E1108,MOD(G1108,1)&lt;&gt;0),"Semak jumlah hadir","OK")),IF(AND(G1108&lt;&gt;"",G1108&lt;&gt;0),"Jumlah perlu kosong / 0","OK")))))))</f>
        <v/>
      </c>
    </row>
    <row r="1109" spans="11:12" ht="30" customHeight="1">
      <c r="K1109" s="9">
        <f>IF(L1109="","",IF(AND(L1109="OK",F1109="Hadir"),G1109,0))</f>
        <v/>
      </c>
      <c r="L1109" s="9">
        <f>IF(AND(A1109="",B1109="",C1109="",D1109="",E1109="",F1109="",G1109="",H1109="",I1109="",J1109=""),"",IF(OR(A1109="",C1109="",COUNTIF(MajlisTetamu,B1109)&lt;&gt;1),"Isi ID / majlis / nama",IF(COUNTIFS(TetamuTable[ID kumpulan],A1109,TetamuTable[Majlis],B1109)&gt;1,"ID berganda untuk majlis",IF(NOT(ISNUMBER(E1109)),"Semak kapasiti",IF(OR(E1109&lt;1,MOD(E1109,1)&lt;&gt;0),"Semak kapasiti",IF(AND(F1109&lt;&gt;"Belum menjawab",F1109&lt;&gt;"Hadir",F1109&lt;&gt;"Tidak hadir"),"Isi jawapan",IF(F1109="Hadir",IF(NOT(ISNUMBER(G1109)),"Semak jumlah hadir",IF(OR(G1109&lt;1,G1109&gt;E1109,MOD(G1109,1)&lt;&gt;0),"Semak jumlah hadir","OK")),IF(AND(G1109&lt;&gt;"",G1109&lt;&gt;0),"Jumlah perlu kosong / 0","OK")))))))</f>
        <v/>
      </c>
    </row>
    <row r="1110" spans="11:12" ht="30" customHeight="1">
      <c r="K1110" s="9">
        <f>IF(L1110="","",IF(AND(L1110="OK",F1110="Hadir"),G1110,0))</f>
        <v/>
      </c>
      <c r="L1110" s="9">
        <f>IF(AND(A1110="",B1110="",C1110="",D1110="",E1110="",F1110="",G1110="",H1110="",I1110="",J1110=""),"",IF(OR(A1110="",C1110="",COUNTIF(MajlisTetamu,B1110)&lt;&gt;1),"Isi ID / majlis / nama",IF(COUNTIFS(TetamuTable[ID kumpulan],A1110,TetamuTable[Majlis],B1110)&gt;1,"ID berganda untuk majlis",IF(NOT(ISNUMBER(E1110)),"Semak kapasiti",IF(OR(E1110&lt;1,MOD(E1110,1)&lt;&gt;0),"Semak kapasiti",IF(AND(F1110&lt;&gt;"Belum menjawab",F1110&lt;&gt;"Hadir",F1110&lt;&gt;"Tidak hadir"),"Isi jawapan",IF(F1110="Hadir",IF(NOT(ISNUMBER(G1110)),"Semak jumlah hadir",IF(OR(G1110&lt;1,G1110&gt;E1110,MOD(G1110,1)&lt;&gt;0),"Semak jumlah hadir","OK")),IF(AND(G1110&lt;&gt;"",G1110&lt;&gt;0),"Jumlah perlu kosong / 0","OK")))))))</f>
        <v/>
      </c>
    </row>
    <row r="1111" spans="11:12" ht="30" customHeight="1">
      <c r="K1111" s="9">
        <f>IF(L1111="","",IF(AND(L1111="OK",F1111="Hadir"),G1111,0))</f>
        <v/>
      </c>
      <c r="L1111" s="9">
        <f>IF(AND(A1111="",B1111="",C1111="",D1111="",E1111="",F1111="",G1111="",H1111="",I1111="",J1111=""),"",IF(OR(A1111="",C1111="",COUNTIF(MajlisTetamu,B1111)&lt;&gt;1),"Isi ID / majlis / nama",IF(COUNTIFS(TetamuTable[ID kumpulan],A1111,TetamuTable[Majlis],B1111)&gt;1,"ID berganda untuk majlis",IF(NOT(ISNUMBER(E1111)),"Semak kapasiti",IF(OR(E1111&lt;1,MOD(E1111,1)&lt;&gt;0),"Semak kapasiti",IF(AND(F1111&lt;&gt;"Belum menjawab",F1111&lt;&gt;"Hadir",F1111&lt;&gt;"Tidak hadir"),"Isi jawapan",IF(F1111="Hadir",IF(NOT(ISNUMBER(G1111)),"Semak jumlah hadir",IF(OR(G1111&lt;1,G1111&gt;E1111,MOD(G1111,1)&lt;&gt;0),"Semak jumlah hadir","OK")),IF(AND(G1111&lt;&gt;"",G1111&lt;&gt;0),"Jumlah perlu kosong / 0","OK")))))))</f>
        <v/>
      </c>
    </row>
    <row r="1112" spans="11:12" ht="30" customHeight="1">
      <c r="K1112" s="9">
        <f>IF(L1112="","",IF(AND(L1112="OK",F1112="Hadir"),G1112,0))</f>
        <v/>
      </c>
      <c r="L1112" s="9">
        <f>IF(AND(A1112="",B1112="",C1112="",D1112="",E1112="",F1112="",G1112="",H1112="",I1112="",J1112=""),"",IF(OR(A1112="",C1112="",COUNTIF(MajlisTetamu,B1112)&lt;&gt;1),"Isi ID / majlis / nama",IF(COUNTIFS(TetamuTable[ID kumpulan],A1112,TetamuTable[Majlis],B1112)&gt;1,"ID berganda untuk majlis",IF(NOT(ISNUMBER(E1112)),"Semak kapasiti",IF(OR(E1112&lt;1,MOD(E1112,1)&lt;&gt;0),"Semak kapasiti",IF(AND(F1112&lt;&gt;"Belum menjawab",F1112&lt;&gt;"Hadir",F1112&lt;&gt;"Tidak hadir"),"Isi jawapan",IF(F1112="Hadir",IF(NOT(ISNUMBER(G1112)),"Semak jumlah hadir",IF(OR(G1112&lt;1,G1112&gt;E1112,MOD(G1112,1)&lt;&gt;0),"Semak jumlah hadir","OK")),IF(AND(G1112&lt;&gt;"",G1112&lt;&gt;0),"Jumlah perlu kosong / 0","OK")))))))</f>
        <v/>
      </c>
    </row>
    <row r="1113" spans="11:12" ht="30" customHeight="1">
      <c r="K1113" s="9">
        <f>IF(L1113="","",IF(AND(L1113="OK",F1113="Hadir"),G1113,0))</f>
        <v/>
      </c>
      <c r="L1113" s="9">
        <f>IF(AND(A1113="",B1113="",C1113="",D1113="",E1113="",F1113="",G1113="",H1113="",I1113="",J1113=""),"",IF(OR(A1113="",C1113="",COUNTIF(MajlisTetamu,B1113)&lt;&gt;1),"Isi ID / majlis / nama",IF(COUNTIFS(TetamuTable[ID kumpulan],A1113,TetamuTable[Majlis],B1113)&gt;1,"ID berganda untuk majlis",IF(NOT(ISNUMBER(E1113)),"Semak kapasiti",IF(OR(E1113&lt;1,MOD(E1113,1)&lt;&gt;0),"Semak kapasiti",IF(AND(F1113&lt;&gt;"Belum menjawab",F1113&lt;&gt;"Hadir",F1113&lt;&gt;"Tidak hadir"),"Isi jawapan",IF(F1113="Hadir",IF(NOT(ISNUMBER(G1113)),"Semak jumlah hadir",IF(OR(G1113&lt;1,G1113&gt;E1113,MOD(G1113,1)&lt;&gt;0),"Semak jumlah hadir","OK")),IF(AND(G1113&lt;&gt;"",G1113&lt;&gt;0),"Jumlah perlu kosong / 0","OK")))))))</f>
        <v/>
      </c>
    </row>
    <row r="1114" spans="11:12" ht="30" customHeight="1">
      <c r="K1114" s="9">
        <f>IF(L1114="","",IF(AND(L1114="OK",F1114="Hadir"),G1114,0))</f>
        <v/>
      </c>
      <c r="L1114" s="9">
        <f>IF(AND(A1114="",B1114="",C1114="",D1114="",E1114="",F1114="",G1114="",H1114="",I1114="",J1114=""),"",IF(OR(A1114="",C1114="",COUNTIF(MajlisTetamu,B1114)&lt;&gt;1),"Isi ID / majlis / nama",IF(COUNTIFS(TetamuTable[ID kumpulan],A1114,TetamuTable[Majlis],B1114)&gt;1,"ID berganda untuk majlis",IF(NOT(ISNUMBER(E1114)),"Semak kapasiti",IF(OR(E1114&lt;1,MOD(E1114,1)&lt;&gt;0),"Semak kapasiti",IF(AND(F1114&lt;&gt;"Belum menjawab",F1114&lt;&gt;"Hadir",F1114&lt;&gt;"Tidak hadir"),"Isi jawapan",IF(F1114="Hadir",IF(NOT(ISNUMBER(G1114)),"Semak jumlah hadir",IF(OR(G1114&lt;1,G1114&gt;E1114,MOD(G1114,1)&lt;&gt;0),"Semak jumlah hadir","OK")),IF(AND(G1114&lt;&gt;"",G1114&lt;&gt;0),"Jumlah perlu kosong / 0","OK")))))))</f>
        <v/>
      </c>
    </row>
    <row r="1115" spans="11:12" ht="30" customHeight="1">
      <c r="K1115" s="9">
        <f>IF(L1115="","",IF(AND(L1115="OK",F1115="Hadir"),G1115,0))</f>
        <v/>
      </c>
      <c r="L1115" s="9">
        <f>IF(AND(A1115="",B1115="",C1115="",D1115="",E1115="",F1115="",G1115="",H1115="",I1115="",J1115=""),"",IF(OR(A1115="",C1115="",COUNTIF(MajlisTetamu,B1115)&lt;&gt;1),"Isi ID / majlis / nama",IF(COUNTIFS(TetamuTable[ID kumpulan],A1115,TetamuTable[Majlis],B1115)&gt;1,"ID berganda untuk majlis",IF(NOT(ISNUMBER(E1115)),"Semak kapasiti",IF(OR(E1115&lt;1,MOD(E1115,1)&lt;&gt;0),"Semak kapasiti",IF(AND(F1115&lt;&gt;"Belum menjawab",F1115&lt;&gt;"Hadir",F1115&lt;&gt;"Tidak hadir"),"Isi jawapan",IF(F1115="Hadir",IF(NOT(ISNUMBER(G1115)),"Semak jumlah hadir",IF(OR(G1115&lt;1,G1115&gt;E1115,MOD(G1115,1)&lt;&gt;0),"Semak jumlah hadir","OK")),IF(AND(G1115&lt;&gt;"",G1115&lt;&gt;0),"Jumlah perlu kosong / 0","OK")))))))</f>
        <v/>
      </c>
    </row>
    <row r="1116" spans="11:12" ht="30" customHeight="1">
      <c r="K1116" s="9">
        <f>IF(L1116="","",IF(AND(L1116="OK",F1116="Hadir"),G1116,0))</f>
        <v/>
      </c>
      <c r="L1116" s="9">
        <f>IF(AND(A1116="",B1116="",C1116="",D1116="",E1116="",F1116="",G1116="",H1116="",I1116="",J1116=""),"",IF(OR(A1116="",C1116="",COUNTIF(MajlisTetamu,B1116)&lt;&gt;1),"Isi ID / majlis / nama",IF(COUNTIFS(TetamuTable[ID kumpulan],A1116,TetamuTable[Majlis],B1116)&gt;1,"ID berganda untuk majlis",IF(NOT(ISNUMBER(E1116)),"Semak kapasiti",IF(OR(E1116&lt;1,MOD(E1116,1)&lt;&gt;0),"Semak kapasiti",IF(AND(F1116&lt;&gt;"Belum menjawab",F1116&lt;&gt;"Hadir",F1116&lt;&gt;"Tidak hadir"),"Isi jawapan",IF(F1116="Hadir",IF(NOT(ISNUMBER(G1116)),"Semak jumlah hadir",IF(OR(G1116&lt;1,G1116&gt;E1116,MOD(G1116,1)&lt;&gt;0),"Semak jumlah hadir","OK")),IF(AND(G1116&lt;&gt;"",G1116&lt;&gt;0),"Jumlah perlu kosong / 0","OK")))))))</f>
        <v/>
      </c>
    </row>
    <row r="1117" spans="11:12" ht="30" customHeight="1">
      <c r="K1117" s="9">
        <f>IF(L1117="","",IF(AND(L1117="OK",F1117="Hadir"),G1117,0))</f>
        <v/>
      </c>
      <c r="L1117" s="9">
        <f>IF(AND(A1117="",B1117="",C1117="",D1117="",E1117="",F1117="",G1117="",H1117="",I1117="",J1117=""),"",IF(OR(A1117="",C1117="",COUNTIF(MajlisTetamu,B1117)&lt;&gt;1),"Isi ID / majlis / nama",IF(COUNTIFS(TetamuTable[ID kumpulan],A1117,TetamuTable[Majlis],B1117)&gt;1,"ID berganda untuk majlis",IF(NOT(ISNUMBER(E1117)),"Semak kapasiti",IF(OR(E1117&lt;1,MOD(E1117,1)&lt;&gt;0),"Semak kapasiti",IF(AND(F1117&lt;&gt;"Belum menjawab",F1117&lt;&gt;"Hadir",F1117&lt;&gt;"Tidak hadir"),"Isi jawapan",IF(F1117="Hadir",IF(NOT(ISNUMBER(G1117)),"Semak jumlah hadir",IF(OR(G1117&lt;1,G1117&gt;E1117,MOD(G1117,1)&lt;&gt;0),"Semak jumlah hadir","OK")),IF(AND(G1117&lt;&gt;"",G1117&lt;&gt;0),"Jumlah perlu kosong / 0","OK")))))))</f>
        <v/>
      </c>
    </row>
    <row r="1118" spans="11:12" ht="30" customHeight="1">
      <c r="K1118" s="9">
        <f>IF(L1118="","",IF(AND(L1118="OK",F1118="Hadir"),G1118,0))</f>
        <v/>
      </c>
      <c r="L1118" s="9">
        <f>IF(AND(A1118="",B1118="",C1118="",D1118="",E1118="",F1118="",G1118="",H1118="",I1118="",J1118=""),"",IF(OR(A1118="",C1118="",COUNTIF(MajlisTetamu,B1118)&lt;&gt;1),"Isi ID / majlis / nama",IF(COUNTIFS(TetamuTable[ID kumpulan],A1118,TetamuTable[Majlis],B1118)&gt;1,"ID berganda untuk majlis",IF(NOT(ISNUMBER(E1118)),"Semak kapasiti",IF(OR(E1118&lt;1,MOD(E1118,1)&lt;&gt;0),"Semak kapasiti",IF(AND(F1118&lt;&gt;"Belum menjawab",F1118&lt;&gt;"Hadir",F1118&lt;&gt;"Tidak hadir"),"Isi jawapan",IF(F1118="Hadir",IF(NOT(ISNUMBER(G1118)),"Semak jumlah hadir",IF(OR(G1118&lt;1,G1118&gt;E1118,MOD(G1118,1)&lt;&gt;0),"Semak jumlah hadir","OK")),IF(AND(G1118&lt;&gt;"",G1118&lt;&gt;0),"Jumlah perlu kosong / 0","OK")))))))</f>
        <v/>
      </c>
    </row>
    <row r="1119" spans="11:12" ht="30" customHeight="1">
      <c r="K1119" s="9">
        <f>IF(L1119="","",IF(AND(L1119="OK",F1119="Hadir"),G1119,0))</f>
        <v/>
      </c>
      <c r="L1119" s="9">
        <f>IF(AND(A1119="",B1119="",C1119="",D1119="",E1119="",F1119="",G1119="",H1119="",I1119="",J1119=""),"",IF(OR(A1119="",C1119="",COUNTIF(MajlisTetamu,B1119)&lt;&gt;1),"Isi ID / majlis / nama",IF(COUNTIFS(TetamuTable[ID kumpulan],A1119,TetamuTable[Majlis],B1119)&gt;1,"ID berganda untuk majlis",IF(NOT(ISNUMBER(E1119)),"Semak kapasiti",IF(OR(E1119&lt;1,MOD(E1119,1)&lt;&gt;0),"Semak kapasiti",IF(AND(F1119&lt;&gt;"Belum menjawab",F1119&lt;&gt;"Hadir",F1119&lt;&gt;"Tidak hadir"),"Isi jawapan",IF(F1119="Hadir",IF(NOT(ISNUMBER(G1119)),"Semak jumlah hadir",IF(OR(G1119&lt;1,G1119&gt;E1119,MOD(G1119,1)&lt;&gt;0),"Semak jumlah hadir","OK")),IF(AND(G1119&lt;&gt;"",G1119&lt;&gt;0),"Jumlah perlu kosong / 0","OK")))))))</f>
        <v/>
      </c>
    </row>
    <row r="1120" spans="11:12" ht="30" customHeight="1">
      <c r="K1120" s="9">
        <f>IF(L1120="","",IF(AND(L1120="OK",F1120="Hadir"),G1120,0))</f>
        <v/>
      </c>
      <c r="L1120" s="9">
        <f>IF(AND(A1120="",B1120="",C1120="",D1120="",E1120="",F1120="",G1120="",H1120="",I1120="",J1120=""),"",IF(OR(A1120="",C1120="",COUNTIF(MajlisTetamu,B1120)&lt;&gt;1),"Isi ID / majlis / nama",IF(COUNTIFS(TetamuTable[ID kumpulan],A1120,TetamuTable[Majlis],B1120)&gt;1,"ID berganda untuk majlis",IF(NOT(ISNUMBER(E1120)),"Semak kapasiti",IF(OR(E1120&lt;1,MOD(E1120,1)&lt;&gt;0),"Semak kapasiti",IF(AND(F1120&lt;&gt;"Belum menjawab",F1120&lt;&gt;"Hadir",F1120&lt;&gt;"Tidak hadir"),"Isi jawapan",IF(F1120="Hadir",IF(NOT(ISNUMBER(G1120)),"Semak jumlah hadir",IF(OR(G1120&lt;1,G1120&gt;E1120,MOD(G1120,1)&lt;&gt;0),"Semak jumlah hadir","OK")),IF(AND(G1120&lt;&gt;"",G1120&lt;&gt;0),"Jumlah perlu kosong / 0","OK")))))))</f>
        <v/>
      </c>
    </row>
    <row r="1121" spans="11:12" ht="30" customHeight="1">
      <c r="K1121" s="9">
        <f>IF(L1121="","",IF(AND(L1121="OK",F1121="Hadir"),G1121,0))</f>
        <v/>
      </c>
      <c r="L1121" s="9">
        <f>IF(AND(A1121="",B1121="",C1121="",D1121="",E1121="",F1121="",G1121="",H1121="",I1121="",J1121=""),"",IF(OR(A1121="",C1121="",COUNTIF(MajlisTetamu,B1121)&lt;&gt;1),"Isi ID / majlis / nama",IF(COUNTIFS(TetamuTable[ID kumpulan],A1121,TetamuTable[Majlis],B1121)&gt;1,"ID berganda untuk majlis",IF(NOT(ISNUMBER(E1121)),"Semak kapasiti",IF(OR(E1121&lt;1,MOD(E1121,1)&lt;&gt;0),"Semak kapasiti",IF(AND(F1121&lt;&gt;"Belum menjawab",F1121&lt;&gt;"Hadir",F1121&lt;&gt;"Tidak hadir"),"Isi jawapan",IF(F1121="Hadir",IF(NOT(ISNUMBER(G1121)),"Semak jumlah hadir",IF(OR(G1121&lt;1,G1121&gt;E1121,MOD(G1121,1)&lt;&gt;0),"Semak jumlah hadir","OK")),IF(AND(G1121&lt;&gt;"",G1121&lt;&gt;0),"Jumlah perlu kosong / 0","OK")))))))</f>
        <v/>
      </c>
    </row>
    <row r="1122" spans="11:12" ht="30" customHeight="1">
      <c r="K1122" s="9">
        <f>IF(L1122="","",IF(AND(L1122="OK",F1122="Hadir"),G1122,0))</f>
        <v/>
      </c>
      <c r="L1122" s="9">
        <f>IF(AND(A1122="",B1122="",C1122="",D1122="",E1122="",F1122="",G1122="",H1122="",I1122="",J1122=""),"",IF(OR(A1122="",C1122="",COUNTIF(MajlisTetamu,B1122)&lt;&gt;1),"Isi ID / majlis / nama",IF(COUNTIFS(TetamuTable[ID kumpulan],A1122,TetamuTable[Majlis],B1122)&gt;1,"ID berganda untuk majlis",IF(NOT(ISNUMBER(E1122)),"Semak kapasiti",IF(OR(E1122&lt;1,MOD(E1122,1)&lt;&gt;0),"Semak kapasiti",IF(AND(F1122&lt;&gt;"Belum menjawab",F1122&lt;&gt;"Hadir",F1122&lt;&gt;"Tidak hadir"),"Isi jawapan",IF(F1122="Hadir",IF(NOT(ISNUMBER(G1122)),"Semak jumlah hadir",IF(OR(G1122&lt;1,G1122&gt;E1122,MOD(G1122,1)&lt;&gt;0),"Semak jumlah hadir","OK")),IF(AND(G1122&lt;&gt;"",G1122&lt;&gt;0),"Jumlah perlu kosong / 0","OK")))))))</f>
        <v/>
      </c>
    </row>
    <row r="1123" spans="11:12" ht="30" customHeight="1">
      <c r="K1123" s="9">
        <f>IF(L1123="","",IF(AND(L1123="OK",F1123="Hadir"),G1123,0))</f>
        <v/>
      </c>
      <c r="L1123" s="9">
        <f>IF(AND(A1123="",B1123="",C1123="",D1123="",E1123="",F1123="",G1123="",H1123="",I1123="",J1123=""),"",IF(OR(A1123="",C1123="",COUNTIF(MajlisTetamu,B1123)&lt;&gt;1),"Isi ID / majlis / nama",IF(COUNTIFS(TetamuTable[ID kumpulan],A1123,TetamuTable[Majlis],B1123)&gt;1,"ID berganda untuk majlis",IF(NOT(ISNUMBER(E1123)),"Semak kapasiti",IF(OR(E1123&lt;1,MOD(E1123,1)&lt;&gt;0),"Semak kapasiti",IF(AND(F1123&lt;&gt;"Belum menjawab",F1123&lt;&gt;"Hadir",F1123&lt;&gt;"Tidak hadir"),"Isi jawapan",IF(F1123="Hadir",IF(NOT(ISNUMBER(G1123)),"Semak jumlah hadir",IF(OR(G1123&lt;1,G1123&gt;E1123,MOD(G1123,1)&lt;&gt;0),"Semak jumlah hadir","OK")),IF(AND(G1123&lt;&gt;"",G1123&lt;&gt;0),"Jumlah perlu kosong / 0","OK")))))))</f>
        <v/>
      </c>
    </row>
    <row r="1124" spans="11:12" ht="30" customHeight="1">
      <c r="K1124" s="9">
        <f>IF(L1124="","",IF(AND(L1124="OK",F1124="Hadir"),G1124,0))</f>
        <v/>
      </c>
      <c r="L1124" s="9">
        <f>IF(AND(A1124="",B1124="",C1124="",D1124="",E1124="",F1124="",G1124="",H1124="",I1124="",J1124=""),"",IF(OR(A1124="",C1124="",COUNTIF(MajlisTetamu,B1124)&lt;&gt;1),"Isi ID / majlis / nama",IF(COUNTIFS(TetamuTable[ID kumpulan],A1124,TetamuTable[Majlis],B1124)&gt;1,"ID berganda untuk majlis",IF(NOT(ISNUMBER(E1124)),"Semak kapasiti",IF(OR(E1124&lt;1,MOD(E1124,1)&lt;&gt;0),"Semak kapasiti",IF(AND(F1124&lt;&gt;"Belum menjawab",F1124&lt;&gt;"Hadir",F1124&lt;&gt;"Tidak hadir"),"Isi jawapan",IF(F1124="Hadir",IF(NOT(ISNUMBER(G1124)),"Semak jumlah hadir",IF(OR(G1124&lt;1,G1124&gt;E1124,MOD(G1124,1)&lt;&gt;0),"Semak jumlah hadir","OK")),IF(AND(G1124&lt;&gt;"",G1124&lt;&gt;0),"Jumlah perlu kosong / 0","OK")))))))</f>
        <v/>
      </c>
    </row>
    <row r="1125" spans="11:12" ht="30" customHeight="1">
      <c r="K1125" s="9">
        <f>IF(L1125="","",IF(AND(L1125="OK",F1125="Hadir"),G1125,0))</f>
        <v/>
      </c>
      <c r="L1125" s="9">
        <f>IF(AND(A1125="",B1125="",C1125="",D1125="",E1125="",F1125="",G1125="",H1125="",I1125="",J1125=""),"",IF(OR(A1125="",C1125="",COUNTIF(MajlisTetamu,B1125)&lt;&gt;1),"Isi ID / majlis / nama",IF(COUNTIFS(TetamuTable[ID kumpulan],A1125,TetamuTable[Majlis],B1125)&gt;1,"ID berganda untuk majlis",IF(NOT(ISNUMBER(E1125)),"Semak kapasiti",IF(OR(E1125&lt;1,MOD(E1125,1)&lt;&gt;0),"Semak kapasiti",IF(AND(F1125&lt;&gt;"Belum menjawab",F1125&lt;&gt;"Hadir",F1125&lt;&gt;"Tidak hadir"),"Isi jawapan",IF(F1125="Hadir",IF(NOT(ISNUMBER(G1125)),"Semak jumlah hadir",IF(OR(G1125&lt;1,G1125&gt;E1125,MOD(G1125,1)&lt;&gt;0),"Semak jumlah hadir","OK")),IF(AND(G1125&lt;&gt;"",G1125&lt;&gt;0),"Jumlah perlu kosong / 0","OK")))))))</f>
        <v/>
      </c>
    </row>
    <row r="1126" spans="11:12" ht="30" customHeight="1">
      <c r="K1126" s="9">
        <f>IF(L1126="","",IF(AND(L1126="OK",F1126="Hadir"),G1126,0))</f>
        <v/>
      </c>
      <c r="L1126" s="9">
        <f>IF(AND(A1126="",B1126="",C1126="",D1126="",E1126="",F1126="",G1126="",H1126="",I1126="",J1126=""),"",IF(OR(A1126="",C1126="",COUNTIF(MajlisTetamu,B1126)&lt;&gt;1),"Isi ID / majlis / nama",IF(COUNTIFS(TetamuTable[ID kumpulan],A1126,TetamuTable[Majlis],B1126)&gt;1,"ID berganda untuk majlis",IF(NOT(ISNUMBER(E1126)),"Semak kapasiti",IF(OR(E1126&lt;1,MOD(E1126,1)&lt;&gt;0),"Semak kapasiti",IF(AND(F1126&lt;&gt;"Belum menjawab",F1126&lt;&gt;"Hadir",F1126&lt;&gt;"Tidak hadir"),"Isi jawapan",IF(F1126="Hadir",IF(NOT(ISNUMBER(G1126)),"Semak jumlah hadir",IF(OR(G1126&lt;1,G1126&gt;E1126,MOD(G1126,1)&lt;&gt;0),"Semak jumlah hadir","OK")),IF(AND(G1126&lt;&gt;"",G1126&lt;&gt;0),"Jumlah perlu kosong / 0","OK")))))))</f>
        <v/>
      </c>
    </row>
    <row r="1127" spans="11:12" ht="30" customHeight="1">
      <c r="K1127" s="9">
        <f>IF(L1127="","",IF(AND(L1127="OK",F1127="Hadir"),G1127,0))</f>
        <v/>
      </c>
      <c r="L1127" s="9">
        <f>IF(AND(A1127="",B1127="",C1127="",D1127="",E1127="",F1127="",G1127="",H1127="",I1127="",J1127=""),"",IF(OR(A1127="",C1127="",COUNTIF(MajlisTetamu,B1127)&lt;&gt;1),"Isi ID / majlis / nama",IF(COUNTIFS(TetamuTable[ID kumpulan],A1127,TetamuTable[Majlis],B1127)&gt;1,"ID berganda untuk majlis",IF(NOT(ISNUMBER(E1127)),"Semak kapasiti",IF(OR(E1127&lt;1,MOD(E1127,1)&lt;&gt;0),"Semak kapasiti",IF(AND(F1127&lt;&gt;"Belum menjawab",F1127&lt;&gt;"Hadir",F1127&lt;&gt;"Tidak hadir"),"Isi jawapan",IF(F1127="Hadir",IF(NOT(ISNUMBER(G1127)),"Semak jumlah hadir",IF(OR(G1127&lt;1,G1127&gt;E1127,MOD(G1127,1)&lt;&gt;0),"Semak jumlah hadir","OK")),IF(AND(G1127&lt;&gt;"",G1127&lt;&gt;0),"Jumlah perlu kosong / 0","OK")))))))</f>
        <v/>
      </c>
    </row>
    <row r="1128" spans="11:12" ht="30" customHeight="1">
      <c r="K1128" s="9">
        <f>IF(L1128="","",IF(AND(L1128="OK",F1128="Hadir"),G1128,0))</f>
        <v/>
      </c>
      <c r="L1128" s="9">
        <f>IF(AND(A1128="",B1128="",C1128="",D1128="",E1128="",F1128="",G1128="",H1128="",I1128="",J1128=""),"",IF(OR(A1128="",C1128="",COUNTIF(MajlisTetamu,B1128)&lt;&gt;1),"Isi ID / majlis / nama",IF(COUNTIFS(TetamuTable[ID kumpulan],A1128,TetamuTable[Majlis],B1128)&gt;1,"ID berganda untuk majlis",IF(NOT(ISNUMBER(E1128)),"Semak kapasiti",IF(OR(E1128&lt;1,MOD(E1128,1)&lt;&gt;0),"Semak kapasiti",IF(AND(F1128&lt;&gt;"Belum menjawab",F1128&lt;&gt;"Hadir",F1128&lt;&gt;"Tidak hadir"),"Isi jawapan",IF(F1128="Hadir",IF(NOT(ISNUMBER(G1128)),"Semak jumlah hadir",IF(OR(G1128&lt;1,G1128&gt;E1128,MOD(G1128,1)&lt;&gt;0),"Semak jumlah hadir","OK")),IF(AND(G1128&lt;&gt;"",G1128&lt;&gt;0),"Jumlah perlu kosong / 0","OK")))))))</f>
        <v/>
      </c>
    </row>
    <row r="1129" spans="11:12" ht="30" customHeight="1">
      <c r="K1129" s="9">
        <f>IF(L1129="","",IF(AND(L1129="OK",F1129="Hadir"),G1129,0))</f>
        <v/>
      </c>
      <c r="L1129" s="9">
        <f>IF(AND(A1129="",B1129="",C1129="",D1129="",E1129="",F1129="",G1129="",H1129="",I1129="",J1129=""),"",IF(OR(A1129="",C1129="",COUNTIF(MajlisTetamu,B1129)&lt;&gt;1),"Isi ID / majlis / nama",IF(COUNTIFS(TetamuTable[ID kumpulan],A1129,TetamuTable[Majlis],B1129)&gt;1,"ID berganda untuk majlis",IF(NOT(ISNUMBER(E1129)),"Semak kapasiti",IF(OR(E1129&lt;1,MOD(E1129,1)&lt;&gt;0),"Semak kapasiti",IF(AND(F1129&lt;&gt;"Belum menjawab",F1129&lt;&gt;"Hadir",F1129&lt;&gt;"Tidak hadir"),"Isi jawapan",IF(F1129="Hadir",IF(NOT(ISNUMBER(G1129)),"Semak jumlah hadir",IF(OR(G1129&lt;1,G1129&gt;E1129,MOD(G1129,1)&lt;&gt;0),"Semak jumlah hadir","OK")),IF(AND(G1129&lt;&gt;"",G1129&lt;&gt;0),"Jumlah perlu kosong / 0","OK")))))))</f>
        <v/>
      </c>
    </row>
    <row r="1130" spans="11:12" ht="30" customHeight="1">
      <c r="K1130" s="9">
        <f>IF(L1130="","",IF(AND(L1130="OK",F1130="Hadir"),G1130,0))</f>
        <v/>
      </c>
      <c r="L1130" s="9">
        <f>IF(AND(A1130="",B1130="",C1130="",D1130="",E1130="",F1130="",G1130="",H1130="",I1130="",J1130=""),"",IF(OR(A1130="",C1130="",COUNTIF(MajlisTetamu,B1130)&lt;&gt;1),"Isi ID / majlis / nama",IF(COUNTIFS(TetamuTable[ID kumpulan],A1130,TetamuTable[Majlis],B1130)&gt;1,"ID berganda untuk majlis",IF(NOT(ISNUMBER(E1130)),"Semak kapasiti",IF(OR(E1130&lt;1,MOD(E1130,1)&lt;&gt;0),"Semak kapasiti",IF(AND(F1130&lt;&gt;"Belum menjawab",F1130&lt;&gt;"Hadir",F1130&lt;&gt;"Tidak hadir"),"Isi jawapan",IF(F1130="Hadir",IF(NOT(ISNUMBER(G1130)),"Semak jumlah hadir",IF(OR(G1130&lt;1,G1130&gt;E1130,MOD(G1130,1)&lt;&gt;0),"Semak jumlah hadir","OK")),IF(AND(G1130&lt;&gt;"",G1130&lt;&gt;0),"Jumlah perlu kosong / 0","OK")))))))</f>
        <v/>
      </c>
    </row>
    <row r="1131" spans="11:12" ht="30" customHeight="1">
      <c r="K1131" s="9">
        <f>IF(L1131="","",IF(AND(L1131="OK",F1131="Hadir"),G1131,0))</f>
        <v/>
      </c>
      <c r="L1131" s="9">
        <f>IF(AND(A1131="",B1131="",C1131="",D1131="",E1131="",F1131="",G1131="",H1131="",I1131="",J1131=""),"",IF(OR(A1131="",C1131="",COUNTIF(MajlisTetamu,B1131)&lt;&gt;1),"Isi ID / majlis / nama",IF(COUNTIFS(TetamuTable[ID kumpulan],A1131,TetamuTable[Majlis],B1131)&gt;1,"ID berganda untuk majlis",IF(NOT(ISNUMBER(E1131)),"Semak kapasiti",IF(OR(E1131&lt;1,MOD(E1131,1)&lt;&gt;0),"Semak kapasiti",IF(AND(F1131&lt;&gt;"Belum menjawab",F1131&lt;&gt;"Hadir",F1131&lt;&gt;"Tidak hadir"),"Isi jawapan",IF(F1131="Hadir",IF(NOT(ISNUMBER(G1131)),"Semak jumlah hadir",IF(OR(G1131&lt;1,G1131&gt;E1131,MOD(G1131,1)&lt;&gt;0),"Semak jumlah hadir","OK")),IF(AND(G1131&lt;&gt;"",G1131&lt;&gt;0),"Jumlah perlu kosong / 0","OK")))))))</f>
        <v/>
      </c>
    </row>
    <row r="1132" spans="11:12" ht="30" customHeight="1">
      <c r="K1132" s="9">
        <f>IF(L1132="","",IF(AND(L1132="OK",F1132="Hadir"),G1132,0))</f>
        <v/>
      </c>
      <c r="L1132" s="9">
        <f>IF(AND(A1132="",B1132="",C1132="",D1132="",E1132="",F1132="",G1132="",H1132="",I1132="",J1132=""),"",IF(OR(A1132="",C1132="",COUNTIF(MajlisTetamu,B1132)&lt;&gt;1),"Isi ID / majlis / nama",IF(COUNTIFS(TetamuTable[ID kumpulan],A1132,TetamuTable[Majlis],B1132)&gt;1,"ID berganda untuk majlis",IF(NOT(ISNUMBER(E1132)),"Semak kapasiti",IF(OR(E1132&lt;1,MOD(E1132,1)&lt;&gt;0),"Semak kapasiti",IF(AND(F1132&lt;&gt;"Belum menjawab",F1132&lt;&gt;"Hadir",F1132&lt;&gt;"Tidak hadir"),"Isi jawapan",IF(F1132="Hadir",IF(NOT(ISNUMBER(G1132)),"Semak jumlah hadir",IF(OR(G1132&lt;1,G1132&gt;E1132,MOD(G1132,1)&lt;&gt;0),"Semak jumlah hadir","OK")),IF(AND(G1132&lt;&gt;"",G1132&lt;&gt;0),"Jumlah perlu kosong / 0","OK")))))))</f>
        <v/>
      </c>
    </row>
    <row r="1133" spans="11:12" ht="30" customHeight="1">
      <c r="K1133" s="9">
        <f>IF(L1133="","",IF(AND(L1133="OK",F1133="Hadir"),G1133,0))</f>
        <v/>
      </c>
      <c r="L1133" s="9">
        <f>IF(AND(A1133="",B1133="",C1133="",D1133="",E1133="",F1133="",G1133="",H1133="",I1133="",J1133=""),"",IF(OR(A1133="",C1133="",COUNTIF(MajlisTetamu,B1133)&lt;&gt;1),"Isi ID / majlis / nama",IF(COUNTIFS(TetamuTable[ID kumpulan],A1133,TetamuTable[Majlis],B1133)&gt;1,"ID berganda untuk majlis",IF(NOT(ISNUMBER(E1133)),"Semak kapasiti",IF(OR(E1133&lt;1,MOD(E1133,1)&lt;&gt;0),"Semak kapasiti",IF(AND(F1133&lt;&gt;"Belum menjawab",F1133&lt;&gt;"Hadir",F1133&lt;&gt;"Tidak hadir"),"Isi jawapan",IF(F1133="Hadir",IF(NOT(ISNUMBER(G1133)),"Semak jumlah hadir",IF(OR(G1133&lt;1,G1133&gt;E1133,MOD(G1133,1)&lt;&gt;0),"Semak jumlah hadir","OK")),IF(AND(G1133&lt;&gt;"",G1133&lt;&gt;0),"Jumlah perlu kosong / 0","OK")))))))</f>
        <v/>
      </c>
    </row>
    <row r="1134" spans="11:12" ht="30" customHeight="1">
      <c r="K1134" s="9">
        <f>IF(L1134="","",IF(AND(L1134="OK",F1134="Hadir"),G1134,0))</f>
        <v/>
      </c>
      <c r="L1134" s="9">
        <f>IF(AND(A1134="",B1134="",C1134="",D1134="",E1134="",F1134="",G1134="",H1134="",I1134="",J1134=""),"",IF(OR(A1134="",C1134="",COUNTIF(MajlisTetamu,B1134)&lt;&gt;1),"Isi ID / majlis / nama",IF(COUNTIFS(TetamuTable[ID kumpulan],A1134,TetamuTable[Majlis],B1134)&gt;1,"ID berganda untuk majlis",IF(NOT(ISNUMBER(E1134)),"Semak kapasiti",IF(OR(E1134&lt;1,MOD(E1134,1)&lt;&gt;0),"Semak kapasiti",IF(AND(F1134&lt;&gt;"Belum menjawab",F1134&lt;&gt;"Hadir",F1134&lt;&gt;"Tidak hadir"),"Isi jawapan",IF(F1134="Hadir",IF(NOT(ISNUMBER(G1134)),"Semak jumlah hadir",IF(OR(G1134&lt;1,G1134&gt;E1134,MOD(G1134,1)&lt;&gt;0),"Semak jumlah hadir","OK")),IF(AND(G1134&lt;&gt;"",G1134&lt;&gt;0),"Jumlah perlu kosong / 0","OK")))))))</f>
        <v/>
      </c>
    </row>
    <row r="1135" spans="11:12" ht="30" customHeight="1">
      <c r="K1135" s="9">
        <f>IF(L1135="","",IF(AND(L1135="OK",F1135="Hadir"),G1135,0))</f>
        <v/>
      </c>
      <c r="L1135" s="9">
        <f>IF(AND(A1135="",B1135="",C1135="",D1135="",E1135="",F1135="",G1135="",H1135="",I1135="",J1135=""),"",IF(OR(A1135="",C1135="",COUNTIF(MajlisTetamu,B1135)&lt;&gt;1),"Isi ID / majlis / nama",IF(COUNTIFS(TetamuTable[ID kumpulan],A1135,TetamuTable[Majlis],B1135)&gt;1,"ID berganda untuk majlis",IF(NOT(ISNUMBER(E1135)),"Semak kapasiti",IF(OR(E1135&lt;1,MOD(E1135,1)&lt;&gt;0),"Semak kapasiti",IF(AND(F1135&lt;&gt;"Belum menjawab",F1135&lt;&gt;"Hadir",F1135&lt;&gt;"Tidak hadir"),"Isi jawapan",IF(F1135="Hadir",IF(NOT(ISNUMBER(G1135)),"Semak jumlah hadir",IF(OR(G1135&lt;1,G1135&gt;E1135,MOD(G1135,1)&lt;&gt;0),"Semak jumlah hadir","OK")),IF(AND(G1135&lt;&gt;"",G1135&lt;&gt;0),"Jumlah perlu kosong / 0","OK")))))))</f>
        <v/>
      </c>
    </row>
    <row r="1136" spans="11:12" ht="30" customHeight="1">
      <c r="K1136" s="9">
        <f>IF(L1136="","",IF(AND(L1136="OK",F1136="Hadir"),G1136,0))</f>
        <v/>
      </c>
      <c r="L1136" s="9">
        <f>IF(AND(A1136="",B1136="",C1136="",D1136="",E1136="",F1136="",G1136="",H1136="",I1136="",J1136=""),"",IF(OR(A1136="",C1136="",COUNTIF(MajlisTetamu,B1136)&lt;&gt;1),"Isi ID / majlis / nama",IF(COUNTIFS(TetamuTable[ID kumpulan],A1136,TetamuTable[Majlis],B1136)&gt;1,"ID berganda untuk majlis",IF(NOT(ISNUMBER(E1136)),"Semak kapasiti",IF(OR(E1136&lt;1,MOD(E1136,1)&lt;&gt;0),"Semak kapasiti",IF(AND(F1136&lt;&gt;"Belum menjawab",F1136&lt;&gt;"Hadir",F1136&lt;&gt;"Tidak hadir"),"Isi jawapan",IF(F1136="Hadir",IF(NOT(ISNUMBER(G1136)),"Semak jumlah hadir",IF(OR(G1136&lt;1,G1136&gt;E1136,MOD(G1136,1)&lt;&gt;0),"Semak jumlah hadir","OK")),IF(AND(G1136&lt;&gt;"",G1136&lt;&gt;0),"Jumlah perlu kosong / 0","OK")))))))</f>
        <v/>
      </c>
    </row>
    <row r="1137" spans="11:12" ht="30" customHeight="1">
      <c r="K1137" s="9">
        <f>IF(L1137="","",IF(AND(L1137="OK",F1137="Hadir"),G1137,0))</f>
        <v/>
      </c>
      <c r="L1137" s="9">
        <f>IF(AND(A1137="",B1137="",C1137="",D1137="",E1137="",F1137="",G1137="",H1137="",I1137="",J1137=""),"",IF(OR(A1137="",C1137="",COUNTIF(MajlisTetamu,B1137)&lt;&gt;1),"Isi ID / majlis / nama",IF(COUNTIFS(TetamuTable[ID kumpulan],A1137,TetamuTable[Majlis],B1137)&gt;1,"ID berganda untuk majlis",IF(NOT(ISNUMBER(E1137)),"Semak kapasiti",IF(OR(E1137&lt;1,MOD(E1137,1)&lt;&gt;0),"Semak kapasiti",IF(AND(F1137&lt;&gt;"Belum menjawab",F1137&lt;&gt;"Hadir",F1137&lt;&gt;"Tidak hadir"),"Isi jawapan",IF(F1137="Hadir",IF(NOT(ISNUMBER(G1137)),"Semak jumlah hadir",IF(OR(G1137&lt;1,G1137&gt;E1137,MOD(G1137,1)&lt;&gt;0),"Semak jumlah hadir","OK")),IF(AND(G1137&lt;&gt;"",G1137&lt;&gt;0),"Jumlah perlu kosong / 0","OK")))))))</f>
        <v/>
      </c>
    </row>
    <row r="1138" spans="11:12" ht="30" customHeight="1">
      <c r="K1138" s="9">
        <f>IF(L1138="","",IF(AND(L1138="OK",F1138="Hadir"),G1138,0))</f>
        <v/>
      </c>
      <c r="L1138" s="9">
        <f>IF(AND(A1138="",B1138="",C1138="",D1138="",E1138="",F1138="",G1138="",H1138="",I1138="",J1138=""),"",IF(OR(A1138="",C1138="",COUNTIF(MajlisTetamu,B1138)&lt;&gt;1),"Isi ID / majlis / nama",IF(COUNTIFS(TetamuTable[ID kumpulan],A1138,TetamuTable[Majlis],B1138)&gt;1,"ID berganda untuk majlis",IF(NOT(ISNUMBER(E1138)),"Semak kapasiti",IF(OR(E1138&lt;1,MOD(E1138,1)&lt;&gt;0),"Semak kapasiti",IF(AND(F1138&lt;&gt;"Belum menjawab",F1138&lt;&gt;"Hadir",F1138&lt;&gt;"Tidak hadir"),"Isi jawapan",IF(F1138="Hadir",IF(NOT(ISNUMBER(G1138)),"Semak jumlah hadir",IF(OR(G1138&lt;1,G1138&gt;E1138,MOD(G1138,1)&lt;&gt;0),"Semak jumlah hadir","OK")),IF(AND(G1138&lt;&gt;"",G1138&lt;&gt;0),"Jumlah perlu kosong / 0","OK")))))))</f>
        <v/>
      </c>
    </row>
    <row r="1139" spans="11:12" ht="30" customHeight="1">
      <c r="K1139" s="9">
        <f>IF(L1139="","",IF(AND(L1139="OK",F1139="Hadir"),G1139,0))</f>
        <v/>
      </c>
      <c r="L1139" s="9">
        <f>IF(AND(A1139="",B1139="",C1139="",D1139="",E1139="",F1139="",G1139="",H1139="",I1139="",J1139=""),"",IF(OR(A1139="",C1139="",COUNTIF(MajlisTetamu,B1139)&lt;&gt;1),"Isi ID / majlis / nama",IF(COUNTIFS(TetamuTable[ID kumpulan],A1139,TetamuTable[Majlis],B1139)&gt;1,"ID berganda untuk majlis",IF(NOT(ISNUMBER(E1139)),"Semak kapasiti",IF(OR(E1139&lt;1,MOD(E1139,1)&lt;&gt;0),"Semak kapasiti",IF(AND(F1139&lt;&gt;"Belum menjawab",F1139&lt;&gt;"Hadir",F1139&lt;&gt;"Tidak hadir"),"Isi jawapan",IF(F1139="Hadir",IF(NOT(ISNUMBER(G1139)),"Semak jumlah hadir",IF(OR(G1139&lt;1,G1139&gt;E1139,MOD(G1139,1)&lt;&gt;0),"Semak jumlah hadir","OK")),IF(AND(G1139&lt;&gt;"",G1139&lt;&gt;0),"Jumlah perlu kosong / 0","OK")))))))</f>
        <v/>
      </c>
    </row>
    <row r="1140" spans="11:12" ht="30" customHeight="1">
      <c r="K1140" s="9">
        <f>IF(L1140="","",IF(AND(L1140="OK",F1140="Hadir"),G1140,0))</f>
        <v/>
      </c>
      <c r="L1140" s="9">
        <f>IF(AND(A1140="",B1140="",C1140="",D1140="",E1140="",F1140="",G1140="",H1140="",I1140="",J1140=""),"",IF(OR(A1140="",C1140="",COUNTIF(MajlisTetamu,B1140)&lt;&gt;1),"Isi ID / majlis / nama",IF(COUNTIFS(TetamuTable[ID kumpulan],A1140,TetamuTable[Majlis],B1140)&gt;1,"ID berganda untuk majlis",IF(NOT(ISNUMBER(E1140)),"Semak kapasiti",IF(OR(E1140&lt;1,MOD(E1140,1)&lt;&gt;0),"Semak kapasiti",IF(AND(F1140&lt;&gt;"Belum menjawab",F1140&lt;&gt;"Hadir",F1140&lt;&gt;"Tidak hadir"),"Isi jawapan",IF(F1140="Hadir",IF(NOT(ISNUMBER(G1140)),"Semak jumlah hadir",IF(OR(G1140&lt;1,G1140&gt;E1140,MOD(G1140,1)&lt;&gt;0),"Semak jumlah hadir","OK")),IF(AND(G1140&lt;&gt;"",G1140&lt;&gt;0),"Jumlah perlu kosong / 0","OK")))))))</f>
        <v/>
      </c>
    </row>
    <row r="1141" spans="11:12" ht="30" customHeight="1">
      <c r="K1141" s="9">
        <f>IF(L1141="","",IF(AND(L1141="OK",F1141="Hadir"),G1141,0))</f>
        <v/>
      </c>
      <c r="L1141" s="9">
        <f>IF(AND(A1141="",B1141="",C1141="",D1141="",E1141="",F1141="",G1141="",H1141="",I1141="",J1141=""),"",IF(OR(A1141="",C1141="",COUNTIF(MajlisTetamu,B1141)&lt;&gt;1),"Isi ID / majlis / nama",IF(COUNTIFS(TetamuTable[ID kumpulan],A1141,TetamuTable[Majlis],B1141)&gt;1,"ID berganda untuk majlis",IF(NOT(ISNUMBER(E1141)),"Semak kapasiti",IF(OR(E1141&lt;1,MOD(E1141,1)&lt;&gt;0),"Semak kapasiti",IF(AND(F1141&lt;&gt;"Belum menjawab",F1141&lt;&gt;"Hadir",F1141&lt;&gt;"Tidak hadir"),"Isi jawapan",IF(F1141="Hadir",IF(NOT(ISNUMBER(G1141)),"Semak jumlah hadir",IF(OR(G1141&lt;1,G1141&gt;E1141,MOD(G1141,1)&lt;&gt;0),"Semak jumlah hadir","OK")),IF(AND(G1141&lt;&gt;"",G1141&lt;&gt;0),"Jumlah perlu kosong / 0","OK")))))))</f>
        <v/>
      </c>
    </row>
    <row r="1142" spans="11:12" ht="30" customHeight="1">
      <c r="K1142" s="9">
        <f>IF(L1142="","",IF(AND(L1142="OK",F1142="Hadir"),G1142,0))</f>
        <v/>
      </c>
      <c r="L1142" s="9">
        <f>IF(AND(A1142="",B1142="",C1142="",D1142="",E1142="",F1142="",G1142="",H1142="",I1142="",J1142=""),"",IF(OR(A1142="",C1142="",COUNTIF(MajlisTetamu,B1142)&lt;&gt;1),"Isi ID / majlis / nama",IF(COUNTIFS(TetamuTable[ID kumpulan],A1142,TetamuTable[Majlis],B1142)&gt;1,"ID berganda untuk majlis",IF(NOT(ISNUMBER(E1142)),"Semak kapasiti",IF(OR(E1142&lt;1,MOD(E1142,1)&lt;&gt;0),"Semak kapasiti",IF(AND(F1142&lt;&gt;"Belum menjawab",F1142&lt;&gt;"Hadir",F1142&lt;&gt;"Tidak hadir"),"Isi jawapan",IF(F1142="Hadir",IF(NOT(ISNUMBER(G1142)),"Semak jumlah hadir",IF(OR(G1142&lt;1,G1142&gt;E1142,MOD(G1142,1)&lt;&gt;0),"Semak jumlah hadir","OK")),IF(AND(G1142&lt;&gt;"",G1142&lt;&gt;0),"Jumlah perlu kosong / 0","OK")))))))</f>
        <v/>
      </c>
    </row>
    <row r="1143" spans="11:12" ht="30" customHeight="1">
      <c r="K1143" s="9">
        <f>IF(L1143="","",IF(AND(L1143="OK",F1143="Hadir"),G1143,0))</f>
        <v/>
      </c>
      <c r="L1143" s="9">
        <f>IF(AND(A1143="",B1143="",C1143="",D1143="",E1143="",F1143="",G1143="",H1143="",I1143="",J1143=""),"",IF(OR(A1143="",C1143="",COUNTIF(MajlisTetamu,B1143)&lt;&gt;1),"Isi ID / majlis / nama",IF(COUNTIFS(TetamuTable[ID kumpulan],A1143,TetamuTable[Majlis],B1143)&gt;1,"ID berganda untuk majlis",IF(NOT(ISNUMBER(E1143)),"Semak kapasiti",IF(OR(E1143&lt;1,MOD(E1143,1)&lt;&gt;0),"Semak kapasiti",IF(AND(F1143&lt;&gt;"Belum menjawab",F1143&lt;&gt;"Hadir",F1143&lt;&gt;"Tidak hadir"),"Isi jawapan",IF(F1143="Hadir",IF(NOT(ISNUMBER(G1143)),"Semak jumlah hadir",IF(OR(G1143&lt;1,G1143&gt;E1143,MOD(G1143,1)&lt;&gt;0),"Semak jumlah hadir","OK")),IF(AND(G1143&lt;&gt;"",G1143&lt;&gt;0),"Jumlah perlu kosong / 0","OK")))))))</f>
        <v/>
      </c>
    </row>
    <row r="1144" spans="11:12" ht="30" customHeight="1">
      <c r="K1144" s="9">
        <f>IF(L1144="","",IF(AND(L1144="OK",F1144="Hadir"),G1144,0))</f>
        <v/>
      </c>
      <c r="L1144" s="9">
        <f>IF(AND(A1144="",B1144="",C1144="",D1144="",E1144="",F1144="",G1144="",H1144="",I1144="",J1144=""),"",IF(OR(A1144="",C1144="",COUNTIF(MajlisTetamu,B1144)&lt;&gt;1),"Isi ID / majlis / nama",IF(COUNTIFS(TetamuTable[ID kumpulan],A1144,TetamuTable[Majlis],B1144)&gt;1,"ID berganda untuk majlis",IF(NOT(ISNUMBER(E1144)),"Semak kapasiti",IF(OR(E1144&lt;1,MOD(E1144,1)&lt;&gt;0),"Semak kapasiti",IF(AND(F1144&lt;&gt;"Belum menjawab",F1144&lt;&gt;"Hadir",F1144&lt;&gt;"Tidak hadir"),"Isi jawapan",IF(F1144="Hadir",IF(NOT(ISNUMBER(G1144)),"Semak jumlah hadir",IF(OR(G1144&lt;1,G1144&gt;E1144,MOD(G1144,1)&lt;&gt;0),"Semak jumlah hadir","OK")),IF(AND(G1144&lt;&gt;"",G1144&lt;&gt;0),"Jumlah perlu kosong / 0","OK")))))))</f>
        <v/>
      </c>
    </row>
    <row r="1145" spans="11:12" ht="30" customHeight="1">
      <c r="K1145" s="9">
        <f>IF(L1145="","",IF(AND(L1145="OK",F1145="Hadir"),G1145,0))</f>
        <v/>
      </c>
      <c r="L1145" s="9">
        <f>IF(AND(A1145="",B1145="",C1145="",D1145="",E1145="",F1145="",G1145="",H1145="",I1145="",J1145=""),"",IF(OR(A1145="",C1145="",COUNTIF(MajlisTetamu,B1145)&lt;&gt;1),"Isi ID / majlis / nama",IF(COUNTIFS(TetamuTable[ID kumpulan],A1145,TetamuTable[Majlis],B1145)&gt;1,"ID berganda untuk majlis",IF(NOT(ISNUMBER(E1145)),"Semak kapasiti",IF(OR(E1145&lt;1,MOD(E1145,1)&lt;&gt;0),"Semak kapasiti",IF(AND(F1145&lt;&gt;"Belum menjawab",F1145&lt;&gt;"Hadir",F1145&lt;&gt;"Tidak hadir"),"Isi jawapan",IF(F1145="Hadir",IF(NOT(ISNUMBER(G1145)),"Semak jumlah hadir",IF(OR(G1145&lt;1,G1145&gt;E1145,MOD(G1145,1)&lt;&gt;0),"Semak jumlah hadir","OK")),IF(AND(G1145&lt;&gt;"",G1145&lt;&gt;0),"Jumlah perlu kosong / 0","OK")))))))</f>
        <v/>
      </c>
    </row>
    <row r="1146" spans="11:12" ht="30" customHeight="1">
      <c r="K1146" s="9">
        <f>IF(L1146="","",IF(AND(L1146="OK",F1146="Hadir"),G1146,0))</f>
        <v/>
      </c>
      <c r="L1146" s="9">
        <f>IF(AND(A1146="",B1146="",C1146="",D1146="",E1146="",F1146="",G1146="",H1146="",I1146="",J1146=""),"",IF(OR(A1146="",C1146="",COUNTIF(MajlisTetamu,B1146)&lt;&gt;1),"Isi ID / majlis / nama",IF(COUNTIFS(TetamuTable[ID kumpulan],A1146,TetamuTable[Majlis],B1146)&gt;1,"ID berganda untuk majlis",IF(NOT(ISNUMBER(E1146)),"Semak kapasiti",IF(OR(E1146&lt;1,MOD(E1146,1)&lt;&gt;0),"Semak kapasiti",IF(AND(F1146&lt;&gt;"Belum menjawab",F1146&lt;&gt;"Hadir",F1146&lt;&gt;"Tidak hadir"),"Isi jawapan",IF(F1146="Hadir",IF(NOT(ISNUMBER(G1146)),"Semak jumlah hadir",IF(OR(G1146&lt;1,G1146&gt;E1146,MOD(G1146,1)&lt;&gt;0),"Semak jumlah hadir","OK")),IF(AND(G1146&lt;&gt;"",G1146&lt;&gt;0),"Jumlah perlu kosong / 0","OK")))))))</f>
        <v/>
      </c>
    </row>
    <row r="1147" spans="11:12" ht="30" customHeight="1">
      <c r="K1147" s="9">
        <f>IF(L1147="","",IF(AND(L1147="OK",F1147="Hadir"),G1147,0))</f>
        <v/>
      </c>
      <c r="L1147" s="9">
        <f>IF(AND(A1147="",B1147="",C1147="",D1147="",E1147="",F1147="",G1147="",H1147="",I1147="",J1147=""),"",IF(OR(A1147="",C1147="",COUNTIF(MajlisTetamu,B1147)&lt;&gt;1),"Isi ID / majlis / nama",IF(COUNTIFS(TetamuTable[ID kumpulan],A1147,TetamuTable[Majlis],B1147)&gt;1,"ID berganda untuk majlis",IF(NOT(ISNUMBER(E1147)),"Semak kapasiti",IF(OR(E1147&lt;1,MOD(E1147,1)&lt;&gt;0),"Semak kapasiti",IF(AND(F1147&lt;&gt;"Belum menjawab",F1147&lt;&gt;"Hadir",F1147&lt;&gt;"Tidak hadir"),"Isi jawapan",IF(F1147="Hadir",IF(NOT(ISNUMBER(G1147)),"Semak jumlah hadir",IF(OR(G1147&lt;1,G1147&gt;E1147,MOD(G1147,1)&lt;&gt;0),"Semak jumlah hadir","OK")),IF(AND(G1147&lt;&gt;"",G1147&lt;&gt;0),"Jumlah perlu kosong / 0","OK")))))))</f>
        <v/>
      </c>
    </row>
    <row r="1148" spans="11:12" ht="30" customHeight="1">
      <c r="K1148" s="9">
        <f>IF(L1148="","",IF(AND(L1148="OK",F1148="Hadir"),G1148,0))</f>
        <v/>
      </c>
      <c r="L1148" s="9">
        <f>IF(AND(A1148="",B1148="",C1148="",D1148="",E1148="",F1148="",G1148="",H1148="",I1148="",J1148=""),"",IF(OR(A1148="",C1148="",COUNTIF(MajlisTetamu,B1148)&lt;&gt;1),"Isi ID / majlis / nama",IF(COUNTIFS(TetamuTable[ID kumpulan],A1148,TetamuTable[Majlis],B1148)&gt;1,"ID berganda untuk majlis",IF(NOT(ISNUMBER(E1148)),"Semak kapasiti",IF(OR(E1148&lt;1,MOD(E1148,1)&lt;&gt;0),"Semak kapasiti",IF(AND(F1148&lt;&gt;"Belum menjawab",F1148&lt;&gt;"Hadir",F1148&lt;&gt;"Tidak hadir"),"Isi jawapan",IF(F1148="Hadir",IF(NOT(ISNUMBER(G1148)),"Semak jumlah hadir",IF(OR(G1148&lt;1,G1148&gt;E1148,MOD(G1148,1)&lt;&gt;0),"Semak jumlah hadir","OK")),IF(AND(G1148&lt;&gt;"",G1148&lt;&gt;0),"Jumlah perlu kosong / 0","OK")))))))</f>
        <v/>
      </c>
    </row>
    <row r="1149" spans="11:12" ht="30" customHeight="1">
      <c r="K1149" s="9">
        <f>IF(L1149="","",IF(AND(L1149="OK",F1149="Hadir"),G1149,0))</f>
        <v/>
      </c>
      <c r="L1149" s="9">
        <f>IF(AND(A1149="",B1149="",C1149="",D1149="",E1149="",F1149="",G1149="",H1149="",I1149="",J1149=""),"",IF(OR(A1149="",C1149="",COUNTIF(MajlisTetamu,B1149)&lt;&gt;1),"Isi ID / majlis / nama",IF(COUNTIFS(TetamuTable[ID kumpulan],A1149,TetamuTable[Majlis],B1149)&gt;1,"ID berganda untuk majlis",IF(NOT(ISNUMBER(E1149)),"Semak kapasiti",IF(OR(E1149&lt;1,MOD(E1149,1)&lt;&gt;0),"Semak kapasiti",IF(AND(F1149&lt;&gt;"Belum menjawab",F1149&lt;&gt;"Hadir",F1149&lt;&gt;"Tidak hadir"),"Isi jawapan",IF(F1149="Hadir",IF(NOT(ISNUMBER(G1149)),"Semak jumlah hadir",IF(OR(G1149&lt;1,G1149&gt;E1149,MOD(G1149,1)&lt;&gt;0),"Semak jumlah hadir","OK")),IF(AND(G1149&lt;&gt;"",G1149&lt;&gt;0),"Jumlah perlu kosong / 0","OK")))))))</f>
        <v/>
      </c>
    </row>
    <row r="1150" spans="11:12" ht="30" customHeight="1">
      <c r="K1150" s="9">
        <f>IF(L1150="","",IF(AND(L1150="OK",F1150="Hadir"),G1150,0))</f>
        <v/>
      </c>
      <c r="L1150" s="9">
        <f>IF(AND(A1150="",B1150="",C1150="",D1150="",E1150="",F1150="",G1150="",H1150="",I1150="",J1150=""),"",IF(OR(A1150="",C1150="",COUNTIF(MajlisTetamu,B1150)&lt;&gt;1),"Isi ID / majlis / nama",IF(COUNTIFS(TetamuTable[ID kumpulan],A1150,TetamuTable[Majlis],B1150)&gt;1,"ID berganda untuk majlis",IF(NOT(ISNUMBER(E1150)),"Semak kapasiti",IF(OR(E1150&lt;1,MOD(E1150,1)&lt;&gt;0),"Semak kapasiti",IF(AND(F1150&lt;&gt;"Belum menjawab",F1150&lt;&gt;"Hadir",F1150&lt;&gt;"Tidak hadir"),"Isi jawapan",IF(F1150="Hadir",IF(NOT(ISNUMBER(G1150)),"Semak jumlah hadir",IF(OR(G1150&lt;1,G1150&gt;E1150,MOD(G1150,1)&lt;&gt;0),"Semak jumlah hadir","OK")),IF(AND(G1150&lt;&gt;"",G1150&lt;&gt;0),"Jumlah perlu kosong / 0","OK")))))))</f>
        <v/>
      </c>
    </row>
    <row r="1151" spans="11:12" ht="30" customHeight="1">
      <c r="K1151" s="9">
        <f>IF(L1151="","",IF(AND(L1151="OK",F1151="Hadir"),G1151,0))</f>
        <v/>
      </c>
      <c r="L1151" s="9">
        <f>IF(AND(A1151="",B1151="",C1151="",D1151="",E1151="",F1151="",G1151="",H1151="",I1151="",J1151=""),"",IF(OR(A1151="",C1151="",COUNTIF(MajlisTetamu,B1151)&lt;&gt;1),"Isi ID / majlis / nama",IF(COUNTIFS(TetamuTable[ID kumpulan],A1151,TetamuTable[Majlis],B1151)&gt;1,"ID berganda untuk majlis",IF(NOT(ISNUMBER(E1151)),"Semak kapasiti",IF(OR(E1151&lt;1,MOD(E1151,1)&lt;&gt;0),"Semak kapasiti",IF(AND(F1151&lt;&gt;"Belum menjawab",F1151&lt;&gt;"Hadir",F1151&lt;&gt;"Tidak hadir"),"Isi jawapan",IF(F1151="Hadir",IF(NOT(ISNUMBER(G1151)),"Semak jumlah hadir",IF(OR(G1151&lt;1,G1151&gt;E1151,MOD(G1151,1)&lt;&gt;0),"Semak jumlah hadir","OK")),IF(AND(G1151&lt;&gt;"",G1151&lt;&gt;0),"Jumlah perlu kosong / 0","OK")))))))</f>
        <v/>
      </c>
    </row>
    <row r="1152" spans="11:12" ht="30" customHeight="1">
      <c r="K1152" s="9">
        <f>IF(L1152="","",IF(AND(L1152="OK",F1152="Hadir"),G1152,0))</f>
        <v/>
      </c>
      <c r="L1152" s="9">
        <f>IF(AND(A1152="",B1152="",C1152="",D1152="",E1152="",F1152="",G1152="",H1152="",I1152="",J1152=""),"",IF(OR(A1152="",C1152="",COUNTIF(MajlisTetamu,B1152)&lt;&gt;1),"Isi ID / majlis / nama",IF(COUNTIFS(TetamuTable[ID kumpulan],A1152,TetamuTable[Majlis],B1152)&gt;1,"ID berganda untuk majlis",IF(NOT(ISNUMBER(E1152)),"Semak kapasiti",IF(OR(E1152&lt;1,MOD(E1152,1)&lt;&gt;0),"Semak kapasiti",IF(AND(F1152&lt;&gt;"Belum menjawab",F1152&lt;&gt;"Hadir",F1152&lt;&gt;"Tidak hadir"),"Isi jawapan",IF(F1152="Hadir",IF(NOT(ISNUMBER(G1152)),"Semak jumlah hadir",IF(OR(G1152&lt;1,G1152&gt;E1152,MOD(G1152,1)&lt;&gt;0),"Semak jumlah hadir","OK")),IF(AND(G1152&lt;&gt;"",G1152&lt;&gt;0),"Jumlah perlu kosong / 0","OK")))))))</f>
        <v/>
      </c>
    </row>
    <row r="1153" spans="11:12" ht="30" customHeight="1">
      <c r="K1153" s="9">
        <f>IF(L1153="","",IF(AND(L1153="OK",F1153="Hadir"),G1153,0))</f>
        <v/>
      </c>
      <c r="L1153" s="9">
        <f>IF(AND(A1153="",B1153="",C1153="",D1153="",E1153="",F1153="",G1153="",H1153="",I1153="",J1153=""),"",IF(OR(A1153="",C1153="",COUNTIF(MajlisTetamu,B1153)&lt;&gt;1),"Isi ID / majlis / nama",IF(COUNTIFS(TetamuTable[ID kumpulan],A1153,TetamuTable[Majlis],B1153)&gt;1,"ID berganda untuk majlis",IF(NOT(ISNUMBER(E1153)),"Semak kapasiti",IF(OR(E1153&lt;1,MOD(E1153,1)&lt;&gt;0),"Semak kapasiti",IF(AND(F1153&lt;&gt;"Belum menjawab",F1153&lt;&gt;"Hadir",F1153&lt;&gt;"Tidak hadir"),"Isi jawapan",IF(F1153="Hadir",IF(NOT(ISNUMBER(G1153)),"Semak jumlah hadir",IF(OR(G1153&lt;1,G1153&gt;E1153,MOD(G1153,1)&lt;&gt;0),"Semak jumlah hadir","OK")),IF(AND(G1153&lt;&gt;"",G1153&lt;&gt;0),"Jumlah perlu kosong / 0","OK")))))))</f>
        <v/>
      </c>
    </row>
    <row r="1154" spans="11:12" ht="30" customHeight="1">
      <c r="K1154" s="9">
        <f>IF(L1154="","",IF(AND(L1154="OK",F1154="Hadir"),G1154,0))</f>
        <v/>
      </c>
      <c r="L1154" s="9">
        <f>IF(AND(A1154="",B1154="",C1154="",D1154="",E1154="",F1154="",G1154="",H1154="",I1154="",J1154=""),"",IF(OR(A1154="",C1154="",COUNTIF(MajlisTetamu,B1154)&lt;&gt;1),"Isi ID / majlis / nama",IF(COUNTIFS(TetamuTable[ID kumpulan],A1154,TetamuTable[Majlis],B1154)&gt;1,"ID berganda untuk majlis",IF(NOT(ISNUMBER(E1154)),"Semak kapasiti",IF(OR(E1154&lt;1,MOD(E1154,1)&lt;&gt;0),"Semak kapasiti",IF(AND(F1154&lt;&gt;"Belum menjawab",F1154&lt;&gt;"Hadir",F1154&lt;&gt;"Tidak hadir"),"Isi jawapan",IF(F1154="Hadir",IF(NOT(ISNUMBER(G1154)),"Semak jumlah hadir",IF(OR(G1154&lt;1,G1154&gt;E1154,MOD(G1154,1)&lt;&gt;0),"Semak jumlah hadir","OK")),IF(AND(G1154&lt;&gt;"",G1154&lt;&gt;0),"Jumlah perlu kosong / 0","OK")))))))</f>
        <v/>
      </c>
    </row>
    <row r="1155" spans="11:12" ht="30" customHeight="1">
      <c r="K1155" s="9">
        <f>IF(L1155="","",IF(AND(L1155="OK",F1155="Hadir"),G1155,0))</f>
        <v/>
      </c>
      <c r="L1155" s="9">
        <f>IF(AND(A1155="",B1155="",C1155="",D1155="",E1155="",F1155="",G1155="",H1155="",I1155="",J1155=""),"",IF(OR(A1155="",C1155="",COUNTIF(MajlisTetamu,B1155)&lt;&gt;1),"Isi ID / majlis / nama",IF(COUNTIFS(TetamuTable[ID kumpulan],A1155,TetamuTable[Majlis],B1155)&gt;1,"ID berganda untuk majlis",IF(NOT(ISNUMBER(E1155)),"Semak kapasiti",IF(OR(E1155&lt;1,MOD(E1155,1)&lt;&gt;0),"Semak kapasiti",IF(AND(F1155&lt;&gt;"Belum menjawab",F1155&lt;&gt;"Hadir",F1155&lt;&gt;"Tidak hadir"),"Isi jawapan",IF(F1155="Hadir",IF(NOT(ISNUMBER(G1155)),"Semak jumlah hadir",IF(OR(G1155&lt;1,G1155&gt;E1155,MOD(G1155,1)&lt;&gt;0),"Semak jumlah hadir","OK")),IF(AND(G1155&lt;&gt;"",G1155&lt;&gt;0),"Jumlah perlu kosong / 0","OK")))))))</f>
        <v/>
      </c>
    </row>
    <row r="1156" spans="11:12" ht="30" customHeight="1">
      <c r="K1156" s="9">
        <f>IF(L1156="","",IF(AND(L1156="OK",F1156="Hadir"),G1156,0))</f>
        <v/>
      </c>
      <c r="L1156" s="9">
        <f>IF(AND(A1156="",B1156="",C1156="",D1156="",E1156="",F1156="",G1156="",H1156="",I1156="",J1156=""),"",IF(OR(A1156="",C1156="",COUNTIF(MajlisTetamu,B1156)&lt;&gt;1),"Isi ID / majlis / nama",IF(COUNTIFS(TetamuTable[ID kumpulan],A1156,TetamuTable[Majlis],B1156)&gt;1,"ID berganda untuk majlis",IF(NOT(ISNUMBER(E1156)),"Semak kapasiti",IF(OR(E1156&lt;1,MOD(E1156,1)&lt;&gt;0),"Semak kapasiti",IF(AND(F1156&lt;&gt;"Belum menjawab",F1156&lt;&gt;"Hadir",F1156&lt;&gt;"Tidak hadir"),"Isi jawapan",IF(F1156="Hadir",IF(NOT(ISNUMBER(G1156)),"Semak jumlah hadir",IF(OR(G1156&lt;1,G1156&gt;E1156,MOD(G1156,1)&lt;&gt;0),"Semak jumlah hadir","OK")),IF(AND(G1156&lt;&gt;"",G1156&lt;&gt;0),"Jumlah perlu kosong / 0","OK")))))))</f>
        <v/>
      </c>
    </row>
    <row r="1157" spans="11:12" ht="30" customHeight="1">
      <c r="K1157" s="9">
        <f>IF(L1157="","",IF(AND(L1157="OK",F1157="Hadir"),G1157,0))</f>
        <v/>
      </c>
      <c r="L1157" s="9">
        <f>IF(AND(A1157="",B1157="",C1157="",D1157="",E1157="",F1157="",G1157="",H1157="",I1157="",J1157=""),"",IF(OR(A1157="",C1157="",COUNTIF(MajlisTetamu,B1157)&lt;&gt;1),"Isi ID / majlis / nama",IF(COUNTIFS(TetamuTable[ID kumpulan],A1157,TetamuTable[Majlis],B1157)&gt;1,"ID berganda untuk majlis",IF(NOT(ISNUMBER(E1157)),"Semak kapasiti",IF(OR(E1157&lt;1,MOD(E1157,1)&lt;&gt;0),"Semak kapasiti",IF(AND(F1157&lt;&gt;"Belum menjawab",F1157&lt;&gt;"Hadir",F1157&lt;&gt;"Tidak hadir"),"Isi jawapan",IF(F1157="Hadir",IF(NOT(ISNUMBER(G1157)),"Semak jumlah hadir",IF(OR(G1157&lt;1,G1157&gt;E1157,MOD(G1157,1)&lt;&gt;0),"Semak jumlah hadir","OK")),IF(AND(G1157&lt;&gt;"",G1157&lt;&gt;0),"Jumlah perlu kosong / 0","OK")))))))</f>
        <v/>
      </c>
    </row>
    <row r="1158" spans="11:12" ht="30" customHeight="1">
      <c r="K1158" s="9">
        <f>IF(L1158="","",IF(AND(L1158="OK",F1158="Hadir"),G1158,0))</f>
        <v/>
      </c>
      <c r="L1158" s="9">
        <f>IF(AND(A1158="",B1158="",C1158="",D1158="",E1158="",F1158="",G1158="",H1158="",I1158="",J1158=""),"",IF(OR(A1158="",C1158="",COUNTIF(MajlisTetamu,B1158)&lt;&gt;1),"Isi ID / majlis / nama",IF(COUNTIFS(TetamuTable[ID kumpulan],A1158,TetamuTable[Majlis],B1158)&gt;1,"ID berganda untuk majlis",IF(NOT(ISNUMBER(E1158)),"Semak kapasiti",IF(OR(E1158&lt;1,MOD(E1158,1)&lt;&gt;0),"Semak kapasiti",IF(AND(F1158&lt;&gt;"Belum menjawab",F1158&lt;&gt;"Hadir",F1158&lt;&gt;"Tidak hadir"),"Isi jawapan",IF(F1158="Hadir",IF(NOT(ISNUMBER(G1158)),"Semak jumlah hadir",IF(OR(G1158&lt;1,G1158&gt;E1158,MOD(G1158,1)&lt;&gt;0),"Semak jumlah hadir","OK")),IF(AND(G1158&lt;&gt;"",G1158&lt;&gt;0),"Jumlah perlu kosong / 0","OK")))))))</f>
        <v/>
      </c>
    </row>
    <row r="1159" spans="11:12" ht="30" customHeight="1">
      <c r="K1159" s="9">
        <f>IF(L1159="","",IF(AND(L1159="OK",F1159="Hadir"),G1159,0))</f>
        <v/>
      </c>
      <c r="L1159" s="9">
        <f>IF(AND(A1159="",B1159="",C1159="",D1159="",E1159="",F1159="",G1159="",H1159="",I1159="",J1159=""),"",IF(OR(A1159="",C1159="",COUNTIF(MajlisTetamu,B1159)&lt;&gt;1),"Isi ID / majlis / nama",IF(COUNTIFS(TetamuTable[ID kumpulan],A1159,TetamuTable[Majlis],B1159)&gt;1,"ID berganda untuk majlis",IF(NOT(ISNUMBER(E1159)),"Semak kapasiti",IF(OR(E1159&lt;1,MOD(E1159,1)&lt;&gt;0),"Semak kapasiti",IF(AND(F1159&lt;&gt;"Belum menjawab",F1159&lt;&gt;"Hadir",F1159&lt;&gt;"Tidak hadir"),"Isi jawapan",IF(F1159="Hadir",IF(NOT(ISNUMBER(G1159)),"Semak jumlah hadir",IF(OR(G1159&lt;1,G1159&gt;E1159,MOD(G1159,1)&lt;&gt;0),"Semak jumlah hadir","OK")),IF(AND(G1159&lt;&gt;"",G1159&lt;&gt;0),"Jumlah perlu kosong / 0","OK")))))))</f>
        <v/>
      </c>
    </row>
    <row r="1160" spans="11:12" ht="30" customHeight="1">
      <c r="K1160" s="9">
        <f>IF(L1160="","",IF(AND(L1160="OK",F1160="Hadir"),G1160,0))</f>
        <v/>
      </c>
      <c r="L1160" s="9">
        <f>IF(AND(A1160="",B1160="",C1160="",D1160="",E1160="",F1160="",G1160="",H1160="",I1160="",J1160=""),"",IF(OR(A1160="",C1160="",COUNTIF(MajlisTetamu,B1160)&lt;&gt;1),"Isi ID / majlis / nama",IF(COUNTIFS(TetamuTable[ID kumpulan],A1160,TetamuTable[Majlis],B1160)&gt;1,"ID berganda untuk majlis",IF(NOT(ISNUMBER(E1160)),"Semak kapasiti",IF(OR(E1160&lt;1,MOD(E1160,1)&lt;&gt;0),"Semak kapasiti",IF(AND(F1160&lt;&gt;"Belum menjawab",F1160&lt;&gt;"Hadir",F1160&lt;&gt;"Tidak hadir"),"Isi jawapan",IF(F1160="Hadir",IF(NOT(ISNUMBER(G1160)),"Semak jumlah hadir",IF(OR(G1160&lt;1,G1160&gt;E1160,MOD(G1160,1)&lt;&gt;0),"Semak jumlah hadir","OK")),IF(AND(G1160&lt;&gt;"",G1160&lt;&gt;0),"Jumlah perlu kosong / 0","OK")))))))</f>
        <v/>
      </c>
    </row>
    <row r="1161" spans="11:12" ht="30" customHeight="1">
      <c r="K1161" s="9">
        <f>IF(L1161="","",IF(AND(L1161="OK",F1161="Hadir"),G1161,0))</f>
        <v/>
      </c>
      <c r="L1161" s="9">
        <f>IF(AND(A1161="",B1161="",C1161="",D1161="",E1161="",F1161="",G1161="",H1161="",I1161="",J1161=""),"",IF(OR(A1161="",C1161="",COUNTIF(MajlisTetamu,B1161)&lt;&gt;1),"Isi ID / majlis / nama",IF(COUNTIFS(TetamuTable[ID kumpulan],A1161,TetamuTable[Majlis],B1161)&gt;1,"ID berganda untuk majlis",IF(NOT(ISNUMBER(E1161)),"Semak kapasiti",IF(OR(E1161&lt;1,MOD(E1161,1)&lt;&gt;0),"Semak kapasiti",IF(AND(F1161&lt;&gt;"Belum menjawab",F1161&lt;&gt;"Hadir",F1161&lt;&gt;"Tidak hadir"),"Isi jawapan",IF(F1161="Hadir",IF(NOT(ISNUMBER(G1161)),"Semak jumlah hadir",IF(OR(G1161&lt;1,G1161&gt;E1161,MOD(G1161,1)&lt;&gt;0),"Semak jumlah hadir","OK")),IF(AND(G1161&lt;&gt;"",G1161&lt;&gt;0),"Jumlah perlu kosong / 0","OK")))))))</f>
        <v/>
      </c>
    </row>
    <row r="1162" spans="11:12" ht="30" customHeight="1">
      <c r="K1162" s="9">
        <f>IF(L1162="","",IF(AND(L1162="OK",F1162="Hadir"),G1162,0))</f>
        <v/>
      </c>
      <c r="L1162" s="9">
        <f>IF(AND(A1162="",B1162="",C1162="",D1162="",E1162="",F1162="",G1162="",H1162="",I1162="",J1162=""),"",IF(OR(A1162="",C1162="",COUNTIF(MajlisTetamu,B1162)&lt;&gt;1),"Isi ID / majlis / nama",IF(COUNTIFS(TetamuTable[ID kumpulan],A1162,TetamuTable[Majlis],B1162)&gt;1,"ID berganda untuk majlis",IF(NOT(ISNUMBER(E1162)),"Semak kapasiti",IF(OR(E1162&lt;1,MOD(E1162,1)&lt;&gt;0),"Semak kapasiti",IF(AND(F1162&lt;&gt;"Belum menjawab",F1162&lt;&gt;"Hadir",F1162&lt;&gt;"Tidak hadir"),"Isi jawapan",IF(F1162="Hadir",IF(NOT(ISNUMBER(G1162)),"Semak jumlah hadir",IF(OR(G1162&lt;1,G1162&gt;E1162,MOD(G1162,1)&lt;&gt;0),"Semak jumlah hadir","OK")),IF(AND(G1162&lt;&gt;"",G1162&lt;&gt;0),"Jumlah perlu kosong / 0","OK")))))))</f>
        <v/>
      </c>
    </row>
    <row r="1163" spans="11:12" ht="30" customHeight="1">
      <c r="K1163" s="9">
        <f>IF(L1163="","",IF(AND(L1163="OK",F1163="Hadir"),G1163,0))</f>
        <v/>
      </c>
      <c r="L1163" s="9">
        <f>IF(AND(A1163="",B1163="",C1163="",D1163="",E1163="",F1163="",G1163="",H1163="",I1163="",J1163=""),"",IF(OR(A1163="",C1163="",COUNTIF(MajlisTetamu,B1163)&lt;&gt;1),"Isi ID / majlis / nama",IF(COUNTIFS(TetamuTable[ID kumpulan],A1163,TetamuTable[Majlis],B1163)&gt;1,"ID berganda untuk majlis",IF(NOT(ISNUMBER(E1163)),"Semak kapasiti",IF(OR(E1163&lt;1,MOD(E1163,1)&lt;&gt;0),"Semak kapasiti",IF(AND(F1163&lt;&gt;"Belum menjawab",F1163&lt;&gt;"Hadir",F1163&lt;&gt;"Tidak hadir"),"Isi jawapan",IF(F1163="Hadir",IF(NOT(ISNUMBER(G1163)),"Semak jumlah hadir",IF(OR(G1163&lt;1,G1163&gt;E1163,MOD(G1163,1)&lt;&gt;0),"Semak jumlah hadir","OK")),IF(AND(G1163&lt;&gt;"",G1163&lt;&gt;0),"Jumlah perlu kosong / 0","OK")))))))</f>
        <v/>
      </c>
    </row>
    <row r="1164" spans="11:12" ht="30" customHeight="1">
      <c r="K1164" s="9">
        <f>IF(L1164="","",IF(AND(L1164="OK",F1164="Hadir"),G1164,0))</f>
        <v/>
      </c>
      <c r="L1164" s="9">
        <f>IF(AND(A1164="",B1164="",C1164="",D1164="",E1164="",F1164="",G1164="",H1164="",I1164="",J1164=""),"",IF(OR(A1164="",C1164="",COUNTIF(MajlisTetamu,B1164)&lt;&gt;1),"Isi ID / majlis / nama",IF(COUNTIFS(TetamuTable[ID kumpulan],A1164,TetamuTable[Majlis],B1164)&gt;1,"ID berganda untuk majlis",IF(NOT(ISNUMBER(E1164)),"Semak kapasiti",IF(OR(E1164&lt;1,MOD(E1164,1)&lt;&gt;0),"Semak kapasiti",IF(AND(F1164&lt;&gt;"Belum menjawab",F1164&lt;&gt;"Hadir",F1164&lt;&gt;"Tidak hadir"),"Isi jawapan",IF(F1164="Hadir",IF(NOT(ISNUMBER(G1164)),"Semak jumlah hadir",IF(OR(G1164&lt;1,G1164&gt;E1164,MOD(G1164,1)&lt;&gt;0),"Semak jumlah hadir","OK")),IF(AND(G1164&lt;&gt;"",G1164&lt;&gt;0),"Jumlah perlu kosong / 0","OK")))))))</f>
        <v/>
      </c>
    </row>
    <row r="1165" spans="11:12" ht="30" customHeight="1">
      <c r="K1165" s="9">
        <f>IF(L1165="","",IF(AND(L1165="OK",F1165="Hadir"),G1165,0))</f>
        <v/>
      </c>
      <c r="L1165" s="9">
        <f>IF(AND(A1165="",B1165="",C1165="",D1165="",E1165="",F1165="",G1165="",H1165="",I1165="",J1165=""),"",IF(OR(A1165="",C1165="",COUNTIF(MajlisTetamu,B1165)&lt;&gt;1),"Isi ID / majlis / nama",IF(COUNTIFS(TetamuTable[ID kumpulan],A1165,TetamuTable[Majlis],B1165)&gt;1,"ID berganda untuk majlis",IF(NOT(ISNUMBER(E1165)),"Semak kapasiti",IF(OR(E1165&lt;1,MOD(E1165,1)&lt;&gt;0),"Semak kapasiti",IF(AND(F1165&lt;&gt;"Belum menjawab",F1165&lt;&gt;"Hadir",F1165&lt;&gt;"Tidak hadir"),"Isi jawapan",IF(F1165="Hadir",IF(NOT(ISNUMBER(G1165)),"Semak jumlah hadir",IF(OR(G1165&lt;1,G1165&gt;E1165,MOD(G1165,1)&lt;&gt;0),"Semak jumlah hadir","OK")),IF(AND(G1165&lt;&gt;"",G1165&lt;&gt;0),"Jumlah perlu kosong / 0","OK")))))))</f>
        <v/>
      </c>
    </row>
    <row r="1166" spans="11:12" ht="30" customHeight="1">
      <c r="K1166" s="9">
        <f>IF(L1166="","",IF(AND(L1166="OK",F1166="Hadir"),G1166,0))</f>
        <v/>
      </c>
      <c r="L1166" s="9">
        <f>IF(AND(A1166="",B1166="",C1166="",D1166="",E1166="",F1166="",G1166="",H1166="",I1166="",J1166=""),"",IF(OR(A1166="",C1166="",COUNTIF(MajlisTetamu,B1166)&lt;&gt;1),"Isi ID / majlis / nama",IF(COUNTIFS(TetamuTable[ID kumpulan],A1166,TetamuTable[Majlis],B1166)&gt;1,"ID berganda untuk majlis",IF(NOT(ISNUMBER(E1166)),"Semak kapasiti",IF(OR(E1166&lt;1,MOD(E1166,1)&lt;&gt;0),"Semak kapasiti",IF(AND(F1166&lt;&gt;"Belum menjawab",F1166&lt;&gt;"Hadir",F1166&lt;&gt;"Tidak hadir"),"Isi jawapan",IF(F1166="Hadir",IF(NOT(ISNUMBER(G1166)),"Semak jumlah hadir",IF(OR(G1166&lt;1,G1166&gt;E1166,MOD(G1166,1)&lt;&gt;0),"Semak jumlah hadir","OK")),IF(AND(G1166&lt;&gt;"",G1166&lt;&gt;0),"Jumlah perlu kosong / 0","OK")))))))</f>
        <v/>
      </c>
    </row>
    <row r="1167" spans="11:12" ht="30" customHeight="1">
      <c r="K1167" s="9">
        <f>IF(L1167="","",IF(AND(L1167="OK",F1167="Hadir"),G1167,0))</f>
        <v/>
      </c>
      <c r="L1167" s="9">
        <f>IF(AND(A1167="",B1167="",C1167="",D1167="",E1167="",F1167="",G1167="",H1167="",I1167="",J1167=""),"",IF(OR(A1167="",C1167="",COUNTIF(MajlisTetamu,B1167)&lt;&gt;1),"Isi ID / majlis / nama",IF(COUNTIFS(TetamuTable[ID kumpulan],A1167,TetamuTable[Majlis],B1167)&gt;1,"ID berganda untuk majlis",IF(NOT(ISNUMBER(E1167)),"Semak kapasiti",IF(OR(E1167&lt;1,MOD(E1167,1)&lt;&gt;0),"Semak kapasiti",IF(AND(F1167&lt;&gt;"Belum menjawab",F1167&lt;&gt;"Hadir",F1167&lt;&gt;"Tidak hadir"),"Isi jawapan",IF(F1167="Hadir",IF(NOT(ISNUMBER(G1167)),"Semak jumlah hadir",IF(OR(G1167&lt;1,G1167&gt;E1167,MOD(G1167,1)&lt;&gt;0),"Semak jumlah hadir","OK")),IF(AND(G1167&lt;&gt;"",G1167&lt;&gt;0),"Jumlah perlu kosong / 0","OK")))))))</f>
        <v/>
      </c>
    </row>
    <row r="1168" spans="11:12" ht="30" customHeight="1">
      <c r="K1168" s="9">
        <f>IF(L1168="","",IF(AND(L1168="OK",F1168="Hadir"),G1168,0))</f>
        <v/>
      </c>
      <c r="L1168" s="9">
        <f>IF(AND(A1168="",B1168="",C1168="",D1168="",E1168="",F1168="",G1168="",H1168="",I1168="",J1168=""),"",IF(OR(A1168="",C1168="",COUNTIF(MajlisTetamu,B1168)&lt;&gt;1),"Isi ID / majlis / nama",IF(COUNTIFS(TetamuTable[ID kumpulan],A1168,TetamuTable[Majlis],B1168)&gt;1,"ID berganda untuk majlis",IF(NOT(ISNUMBER(E1168)),"Semak kapasiti",IF(OR(E1168&lt;1,MOD(E1168,1)&lt;&gt;0),"Semak kapasiti",IF(AND(F1168&lt;&gt;"Belum menjawab",F1168&lt;&gt;"Hadir",F1168&lt;&gt;"Tidak hadir"),"Isi jawapan",IF(F1168="Hadir",IF(NOT(ISNUMBER(G1168)),"Semak jumlah hadir",IF(OR(G1168&lt;1,G1168&gt;E1168,MOD(G1168,1)&lt;&gt;0),"Semak jumlah hadir","OK")),IF(AND(G1168&lt;&gt;"",G1168&lt;&gt;0),"Jumlah perlu kosong / 0","OK")))))))</f>
        <v/>
      </c>
    </row>
    <row r="1169" spans="11:12" ht="30" customHeight="1">
      <c r="K1169" s="9">
        <f>IF(L1169="","",IF(AND(L1169="OK",F1169="Hadir"),G1169,0))</f>
        <v/>
      </c>
      <c r="L1169" s="9">
        <f>IF(AND(A1169="",B1169="",C1169="",D1169="",E1169="",F1169="",G1169="",H1169="",I1169="",J1169=""),"",IF(OR(A1169="",C1169="",COUNTIF(MajlisTetamu,B1169)&lt;&gt;1),"Isi ID / majlis / nama",IF(COUNTIFS(TetamuTable[ID kumpulan],A1169,TetamuTable[Majlis],B1169)&gt;1,"ID berganda untuk majlis",IF(NOT(ISNUMBER(E1169)),"Semak kapasiti",IF(OR(E1169&lt;1,MOD(E1169,1)&lt;&gt;0),"Semak kapasiti",IF(AND(F1169&lt;&gt;"Belum menjawab",F1169&lt;&gt;"Hadir",F1169&lt;&gt;"Tidak hadir"),"Isi jawapan",IF(F1169="Hadir",IF(NOT(ISNUMBER(G1169)),"Semak jumlah hadir",IF(OR(G1169&lt;1,G1169&gt;E1169,MOD(G1169,1)&lt;&gt;0),"Semak jumlah hadir","OK")),IF(AND(G1169&lt;&gt;"",G1169&lt;&gt;0),"Jumlah perlu kosong / 0","OK")))))))</f>
        <v/>
      </c>
    </row>
    <row r="1170" spans="11:12" ht="30" customHeight="1">
      <c r="K1170" s="9">
        <f>IF(L1170="","",IF(AND(L1170="OK",F1170="Hadir"),G1170,0))</f>
        <v/>
      </c>
      <c r="L1170" s="9">
        <f>IF(AND(A1170="",B1170="",C1170="",D1170="",E1170="",F1170="",G1170="",H1170="",I1170="",J1170=""),"",IF(OR(A1170="",C1170="",COUNTIF(MajlisTetamu,B1170)&lt;&gt;1),"Isi ID / majlis / nama",IF(COUNTIFS(TetamuTable[ID kumpulan],A1170,TetamuTable[Majlis],B1170)&gt;1,"ID berganda untuk majlis",IF(NOT(ISNUMBER(E1170)),"Semak kapasiti",IF(OR(E1170&lt;1,MOD(E1170,1)&lt;&gt;0),"Semak kapasiti",IF(AND(F1170&lt;&gt;"Belum menjawab",F1170&lt;&gt;"Hadir",F1170&lt;&gt;"Tidak hadir"),"Isi jawapan",IF(F1170="Hadir",IF(NOT(ISNUMBER(G1170)),"Semak jumlah hadir",IF(OR(G1170&lt;1,G1170&gt;E1170,MOD(G1170,1)&lt;&gt;0),"Semak jumlah hadir","OK")),IF(AND(G1170&lt;&gt;"",G1170&lt;&gt;0),"Jumlah perlu kosong / 0","OK")))))))</f>
        <v/>
      </c>
    </row>
    <row r="1171" spans="11:12" ht="30" customHeight="1">
      <c r="K1171" s="9">
        <f>IF(L1171="","",IF(AND(L1171="OK",F1171="Hadir"),G1171,0))</f>
        <v/>
      </c>
      <c r="L1171" s="9">
        <f>IF(AND(A1171="",B1171="",C1171="",D1171="",E1171="",F1171="",G1171="",H1171="",I1171="",J1171=""),"",IF(OR(A1171="",C1171="",COUNTIF(MajlisTetamu,B1171)&lt;&gt;1),"Isi ID / majlis / nama",IF(COUNTIFS(TetamuTable[ID kumpulan],A1171,TetamuTable[Majlis],B1171)&gt;1,"ID berganda untuk majlis",IF(NOT(ISNUMBER(E1171)),"Semak kapasiti",IF(OR(E1171&lt;1,MOD(E1171,1)&lt;&gt;0),"Semak kapasiti",IF(AND(F1171&lt;&gt;"Belum menjawab",F1171&lt;&gt;"Hadir",F1171&lt;&gt;"Tidak hadir"),"Isi jawapan",IF(F1171="Hadir",IF(NOT(ISNUMBER(G1171)),"Semak jumlah hadir",IF(OR(G1171&lt;1,G1171&gt;E1171,MOD(G1171,1)&lt;&gt;0),"Semak jumlah hadir","OK")),IF(AND(G1171&lt;&gt;"",G1171&lt;&gt;0),"Jumlah perlu kosong / 0","OK")))))))</f>
        <v/>
      </c>
    </row>
    <row r="1172" spans="11:12" ht="30" customHeight="1">
      <c r="K1172" s="9">
        <f>IF(L1172="","",IF(AND(L1172="OK",F1172="Hadir"),G1172,0))</f>
        <v/>
      </c>
      <c r="L1172" s="9">
        <f>IF(AND(A1172="",B1172="",C1172="",D1172="",E1172="",F1172="",G1172="",H1172="",I1172="",J1172=""),"",IF(OR(A1172="",C1172="",COUNTIF(MajlisTetamu,B1172)&lt;&gt;1),"Isi ID / majlis / nama",IF(COUNTIFS(TetamuTable[ID kumpulan],A1172,TetamuTable[Majlis],B1172)&gt;1,"ID berganda untuk majlis",IF(NOT(ISNUMBER(E1172)),"Semak kapasiti",IF(OR(E1172&lt;1,MOD(E1172,1)&lt;&gt;0),"Semak kapasiti",IF(AND(F1172&lt;&gt;"Belum menjawab",F1172&lt;&gt;"Hadir",F1172&lt;&gt;"Tidak hadir"),"Isi jawapan",IF(F1172="Hadir",IF(NOT(ISNUMBER(G1172)),"Semak jumlah hadir",IF(OR(G1172&lt;1,G1172&gt;E1172,MOD(G1172,1)&lt;&gt;0),"Semak jumlah hadir","OK")),IF(AND(G1172&lt;&gt;"",G1172&lt;&gt;0),"Jumlah perlu kosong / 0","OK")))))))</f>
        <v/>
      </c>
    </row>
    <row r="1173" spans="11:12" ht="30" customHeight="1">
      <c r="K1173" s="9">
        <f>IF(L1173="","",IF(AND(L1173="OK",F1173="Hadir"),G1173,0))</f>
        <v/>
      </c>
      <c r="L1173" s="9">
        <f>IF(AND(A1173="",B1173="",C1173="",D1173="",E1173="",F1173="",G1173="",H1173="",I1173="",J1173=""),"",IF(OR(A1173="",C1173="",COUNTIF(MajlisTetamu,B1173)&lt;&gt;1),"Isi ID / majlis / nama",IF(COUNTIFS(TetamuTable[ID kumpulan],A1173,TetamuTable[Majlis],B1173)&gt;1,"ID berganda untuk majlis",IF(NOT(ISNUMBER(E1173)),"Semak kapasiti",IF(OR(E1173&lt;1,MOD(E1173,1)&lt;&gt;0),"Semak kapasiti",IF(AND(F1173&lt;&gt;"Belum menjawab",F1173&lt;&gt;"Hadir",F1173&lt;&gt;"Tidak hadir"),"Isi jawapan",IF(F1173="Hadir",IF(NOT(ISNUMBER(G1173)),"Semak jumlah hadir",IF(OR(G1173&lt;1,G1173&gt;E1173,MOD(G1173,1)&lt;&gt;0),"Semak jumlah hadir","OK")),IF(AND(G1173&lt;&gt;"",G1173&lt;&gt;0),"Jumlah perlu kosong / 0","OK")))))))</f>
        <v/>
      </c>
    </row>
    <row r="1174" spans="11:12" ht="30" customHeight="1">
      <c r="K1174" s="9">
        <f>IF(L1174="","",IF(AND(L1174="OK",F1174="Hadir"),G1174,0))</f>
        <v/>
      </c>
      <c r="L1174" s="9">
        <f>IF(AND(A1174="",B1174="",C1174="",D1174="",E1174="",F1174="",G1174="",H1174="",I1174="",J1174=""),"",IF(OR(A1174="",C1174="",COUNTIF(MajlisTetamu,B1174)&lt;&gt;1),"Isi ID / majlis / nama",IF(COUNTIFS(TetamuTable[ID kumpulan],A1174,TetamuTable[Majlis],B1174)&gt;1,"ID berganda untuk majlis",IF(NOT(ISNUMBER(E1174)),"Semak kapasiti",IF(OR(E1174&lt;1,MOD(E1174,1)&lt;&gt;0),"Semak kapasiti",IF(AND(F1174&lt;&gt;"Belum menjawab",F1174&lt;&gt;"Hadir",F1174&lt;&gt;"Tidak hadir"),"Isi jawapan",IF(F1174="Hadir",IF(NOT(ISNUMBER(G1174)),"Semak jumlah hadir",IF(OR(G1174&lt;1,G1174&gt;E1174,MOD(G1174,1)&lt;&gt;0),"Semak jumlah hadir","OK")),IF(AND(G1174&lt;&gt;"",G1174&lt;&gt;0),"Jumlah perlu kosong / 0","OK")))))))</f>
        <v/>
      </c>
    </row>
    <row r="1175" spans="11:12" ht="30" customHeight="1">
      <c r="K1175" s="9">
        <f>IF(L1175="","",IF(AND(L1175="OK",F1175="Hadir"),G1175,0))</f>
        <v/>
      </c>
      <c r="L1175" s="9">
        <f>IF(AND(A1175="",B1175="",C1175="",D1175="",E1175="",F1175="",G1175="",H1175="",I1175="",J1175=""),"",IF(OR(A1175="",C1175="",COUNTIF(MajlisTetamu,B1175)&lt;&gt;1),"Isi ID / majlis / nama",IF(COUNTIFS(TetamuTable[ID kumpulan],A1175,TetamuTable[Majlis],B1175)&gt;1,"ID berganda untuk majlis",IF(NOT(ISNUMBER(E1175)),"Semak kapasiti",IF(OR(E1175&lt;1,MOD(E1175,1)&lt;&gt;0),"Semak kapasiti",IF(AND(F1175&lt;&gt;"Belum menjawab",F1175&lt;&gt;"Hadir",F1175&lt;&gt;"Tidak hadir"),"Isi jawapan",IF(F1175="Hadir",IF(NOT(ISNUMBER(G1175)),"Semak jumlah hadir",IF(OR(G1175&lt;1,G1175&gt;E1175,MOD(G1175,1)&lt;&gt;0),"Semak jumlah hadir","OK")),IF(AND(G1175&lt;&gt;"",G1175&lt;&gt;0),"Jumlah perlu kosong / 0","OK")))))))</f>
        <v/>
      </c>
    </row>
    <row r="1176" spans="11:12" ht="30" customHeight="1">
      <c r="K1176" s="9">
        <f>IF(L1176="","",IF(AND(L1176="OK",F1176="Hadir"),G1176,0))</f>
        <v/>
      </c>
      <c r="L1176" s="9">
        <f>IF(AND(A1176="",B1176="",C1176="",D1176="",E1176="",F1176="",G1176="",H1176="",I1176="",J1176=""),"",IF(OR(A1176="",C1176="",COUNTIF(MajlisTetamu,B1176)&lt;&gt;1),"Isi ID / majlis / nama",IF(COUNTIFS(TetamuTable[ID kumpulan],A1176,TetamuTable[Majlis],B1176)&gt;1,"ID berganda untuk majlis",IF(NOT(ISNUMBER(E1176)),"Semak kapasiti",IF(OR(E1176&lt;1,MOD(E1176,1)&lt;&gt;0),"Semak kapasiti",IF(AND(F1176&lt;&gt;"Belum menjawab",F1176&lt;&gt;"Hadir",F1176&lt;&gt;"Tidak hadir"),"Isi jawapan",IF(F1176="Hadir",IF(NOT(ISNUMBER(G1176)),"Semak jumlah hadir",IF(OR(G1176&lt;1,G1176&gt;E1176,MOD(G1176,1)&lt;&gt;0),"Semak jumlah hadir","OK")),IF(AND(G1176&lt;&gt;"",G1176&lt;&gt;0),"Jumlah perlu kosong / 0","OK")))))))</f>
        <v/>
      </c>
    </row>
    <row r="1177" spans="11:12" ht="30" customHeight="1">
      <c r="K1177" s="9">
        <f>IF(L1177="","",IF(AND(L1177="OK",F1177="Hadir"),G1177,0))</f>
        <v/>
      </c>
      <c r="L1177" s="9">
        <f>IF(AND(A1177="",B1177="",C1177="",D1177="",E1177="",F1177="",G1177="",H1177="",I1177="",J1177=""),"",IF(OR(A1177="",C1177="",COUNTIF(MajlisTetamu,B1177)&lt;&gt;1),"Isi ID / majlis / nama",IF(COUNTIFS(TetamuTable[ID kumpulan],A1177,TetamuTable[Majlis],B1177)&gt;1,"ID berganda untuk majlis",IF(NOT(ISNUMBER(E1177)),"Semak kapasiti",IF(OR(E1177&lt;1,MOD(E1177,1)&lt;&gt;0),"Semak kapasiti",IF(AND(F1177&lt;&gt;"Belum menjawab",F1177&lt;&gt;"Hadir",F1177&lt;&gt;"Tidak hadir"),"Isi jawapan",IF(F1177="Hadir",IF(NOT(ISNUMBER(G1177)),"Semak jumlah hadir",IF(OR(G1177&lt;1,G1177&gt;E1177,MOD(G1177,1)&lt;&gt;0),"Semak jumlah hadir","OK")),IF(AND(G1177&lt;&gt;"",G1177&lt;&gt;0),"Jumlah perlu kosong / 0","OK")))))))</f>
        <v/>
      </c>
    </row>
    <row r="1178" spans="11:12" ht="30" customHeight="1">
      <c r="K1178" s="9">
        <f>IF(L1178="","",IF(AND(L1178="OK",F1178="Hadir"),G1178,0))</f>
        <v/>
      </c>
      <c r="L1178" s="9">
        <f>IF(AND(A1178="",B1178="",C1178="",D1178="",E1178="",F1178="",G1178="",H1178="",I1178="",J1178=""),"",IF(OR(A1178="",C1178="",COUNTIF(MajlisTetamu,B1178)&lt;&gt;1),"Isi ID / majlis / nama",IF(COUNTIFS(TetamuTable[ID kumpulan],A1178,TetamuTable[Majlis],B1178)&gt;1,"ID berganda untuk majlis",IF(NOT(ISNUMBER(E1178)),"Semak kapasiti",IF(OR(E1178&lt;1,MOD(E1178,1)&lt;&gt;0),"Semak kapasiti",IF(AND(F1178&lt;&gt;"Belum menjawab",F1178&lt;&gt;"Hadir",F1178&lt;&gt;"Tidak hadir"),"Isi jawapan",IF(F1178="Hadir",IF(NOT(ISNUMBER(G1178)),"Semak jumlah hadir",IF(OR(G1178&lt;1,G1178&gt;E1178,MOD(G1178,1)&lt;&gt;0),"Semak jumlah hadir","OK")),IF(AND(G1178&lt;&gt;"",G1178&lt;&gt;0),"Jumlah perlu kosong / 0","OK")))))))</f>
        <v/>
      </c>
    </row>
    <row r="1179" spans="11:12" ht="30" customHeight="1">
      <c r="K1179" s="9">
        <f>IF(L1179="","",IF(AND(L1179="OK",F1179="Hadir"),G1179,0))</f>
        <v/>
      </c>
      <c r="L1179" s="9">
        <f>IF(AND(A1179="",B1179="",C1179="",D1179="",E1179="",F1179="",G1179="",H1179="",I1179="",J1179=""),"",IF(OR(A1179="",C1179="",COUNTIF(MajlisTetamu,B1179)&lt;&gt;1),"Isi ID / majlis / nama",IF(COUNTIFS(TetamuTable[ID kumpulan],A1179,TetamuTable[Majlis],B1179)&gt;1,"ID berganda untuk majlis",IF(NOT(ISNUMBER(E1179)),"Semak kapasiti",IF(OR(E1179&lt;1,MOD(E1179,1)&lt;&gt;0),"Semak kapasiti",IF(AND(F1179&lt;&gt;"Belum menjawab",F1179&lt;&gt;"Hadir",F1179&lt;&gt;"Tidak hadir"),"Isi jawapan",IF(F1179="Hadir",IF(NOT(ISNUMBER(G1179)),"Semak jumlah hadir",IF(OR(G1179&lt;1,G1179&gt;E1179,MOD(G1179,1)&lt;&gt;0),"Semak jumlah hadir","OK")),IF(AND(G1179&lt;&gt;"",G1179&lt;&gt;0),"Jumlah perlu kosong / 0","OK")))))))</f>
        <v/>
      </c>
    </row>
    <row r="1180" spans="11:12" ht="30" customHeight="1">
      <c r="K1180" s="9">
        <f>IF(L1180="","",IF(AND(L1180="OK",F1180="Hadir"),G1180,0))</f>
        <v/>
      </c>
      <c r="L1180" s="9">
        <f>IF(AND(A1180="",B1180="",C1180="",D1180="",E1180="",F1180="",G1180="",H1180="",I1180="",J1180=""),"",IF(OR(A1180="",C1180="",COUNTIF(MajlisTetamu,B1180)&lt;&gt;1),"Isi ID / majlis / nama",IF(COUNTIFS(TetamuTable[ID kumpulan],A1180,TetamuTable[Majlis],B1180)&gt;1,"ID berganda untuk majlis",IF(NOT(ISNUMBER(E1180)),"Semak kapasiti",IF(OR(E1180&lt;1,MOD(E1180,1)&lt;&gt;0),"Semak kapasiti",IF(AND(F1180&lt;&gt;"Belum menjawab",F1180&lt;&gt;"Hadir",F1180&lt;&gt;"Tidak hadir"),"Isi jawapan",IF(F1180="Hadir",IF(NOT(ISNUMBER(G1180)),"Semak jumlah hadir",IF(OR(G1180&lt;1,G1180&gt;E1180,MOD(G1180,1)&lt;&gt;0),"Semak jumlah hadir","OK")),IF(AND(G1180&lt;&gt;"",G1180&lt;&gt;0),"Jumlah perlu kosong / 0","OK")))))))</f>
        <v/>
      </c>
    </row>
    <row r="1181" spans="11:12" ht="30" customHeight="1">
      <c r="K1181" s="9">
        <f>IF(L1181="","",IF(AND(L1181="OK",F1181="Hadir"),G1181,0))</f>
        <v/>
      </c>
      <c r="L1181" s="9">
        <f>IF(AND(A1181="",B1181="",C1181="",D1181="",E1181="",F1181="",G1181="",H1181="",I1181="",J1181=""),"",IF(OR(A1181="",C1181="",COUNTIF(MajlisTetamu,B1181)&lt;&gt;1),"Isi ID / majlis / nama",IF(COUNTIFS(TetamuTable[ID kumpulan],A1181,TetamuTable[Majlis],B1181)&gt;1,"ID berganda untuk majlis",IF(NOT(ISNUMBER(E1181)),"Semak kapasiti",IF(OR(E1181&lt;1,MOD(E1181,1)&lt;&gt;0),"Semak kapasiti",IF(AND(F1181&lt;&gt;"Belum menjawab",F1181&lt;&gt;"Hadir",F1181&lt;&gt;"Tidak hadir"),"Isi jawapan",IF(F1181="Hadir",IF(NOT(ISNUMBER(G1181)),"Semak jumlah hadir",IF(OR(G1181&lt;1,G1181&gt;E1181,MOD(G1181,1)&lt;&gt;0),"Semak jumlah hadir","OK")),IF(AND(G1181&lt;&gt;"",G1181&lt;&gt;0),"Jumlah perlu kosong / 0","OK")))))))</f>
        <v/>
      </c>
    </row>
    <row r="1182" spans="11:12" ht="30" customHeight="1">
      <c r="K1182" s="9">
        <f>IF(L1182="","",IF(AND(L1182="OK",F1182="Hadir"),G1182,0))</f>
        <v/>
      </c>
      <c r="L1182" s="9">
        <f>IF(AND(A1182="",B1182="",C1182="",D1182="",E1182="",F1182="",G1182="",H1182="",I1182="",J1182=""),"",IF(OR(A1182="",C1182="",COUNTIF(MajlisTetamu,B1182)&lt;&gt;1),"Isi ID / majlis / nama",IF(COUNTIFS(TetamuTable[ID kumpulan],A1182,TetamuTable[Majlis],B1182)&gt;1,"ID berganda untuk majlis",IF(NOT(ISNUMBER(E1182)),"Semak kapasiti",IF(OR(E1182&lt;1,MOD(E1182,1)&lt;&gt;0),"Semak kapasiti",IF(AND(F1182&lt;&gt;"Belum menjawab",F1182&lt;&gt;"Hadir",F1182&lt;&gt;"Tidak hadir"),"Isi jawapan",IF(F1182="Hadir",IF(NOT(ISNUMBER(G1182)),"Semak jumlah hadir",IF(OR(G1182&lt;1,G1182&gt;E1182,MOD(G1182,1)&lt;&gt;0),"Semak jumlah hadir","OK")),IF(AND(G1182&lt;&gt;"",G1182&lt;&gt;0),"Jumlah perlu kosong / 0","OK")))))))</f>
        <v/>
      </c>
    </row>
    <row r="1183" spans="11:12" ht="30" customHeight="1">
      <c r="K1183" s="9">
        <f>IF(L1183="","",IF(AND(L1183="OK",F1183="Hadir"),G1183,0))</f>
        <v/>
      </c>
      <c r="L1183" s="9">
        <f>IF(AND(A1183="",B1183="",C1183="",D1183="",E1183="",F1183="",G1183="",H1183="",I1183="",J1183=""),"",IF(OR(A1183="",C1183="",COUNTIF(MajlisTetamu,B1183)&lt;&gt;1),"Isi ID / majlis / nama",IF(COUNTIFS(TetamuTable[ID kumpulan],A1183,TetamuTable[Majlis],B1183)&gt;1,"ID berganda untuk majlis",IF(NOT(ISNUMBER(E1183)),"Semak kapasiti",IF(OR(E1183&lt;1,MOD(E1183,1)&lt;&gt;0),"Semak kapasiti",IF(AND(F1183&lt;&gt;"Belum menjawab",F1183&lt;&gt;"Hadir",F1183&lt;&gt;"Tidak hadir"),"Isi jawapan",IF(F1183="Hadir",IF(NOT(ISNUMBER(G1183)),"Semak jumlah hadir",IF(OR(G1183&lt;1,G1183&gt;E1183,MOD(G1183,1)&lt;&gt;0),"Semak jumlah hadir","OK")),IF(AND(G1183&lt;&gt;"",G1183&lt;&gt;0),"Jumlah perlu kosong / 0","OK")))))))</f>
        <v/>
      </c>
    </row>
    <row r="1184" spans="11:12" ht="30" customHeight="1">
      <c r="K1184" s="9">
        <f>IF(L1184="","",IF(AND(L1184="OK",F1184="Hadir"),G1184,0))</f>
        <v/>
      </c>
      <c r="L1184" s="9">
        <f>IF(AND(A1184="",B1184="",C1184="",D1184="",E1184="",F1184="",G1184="",H1184="",I1184="",J1184=""),"",IF(OR(A1184="",C1184="",COUNTIF(MajlisTetamu,B1184)&lt;&gt;1),"Isi ID / majlis / nama",IF(COUNTIFS(TetamuTable[ID kumpulan],A1184,TetamuTable[Majlis],B1184)&gt;1,"ID berganda untuk majlis",IF(NOT(ISNUMBER(E1184)),"Semak kapasiti",IF(OR(E1184&lt;1,MOD(E1184,1)&lt;&gt;0),"Semak kapasiti",IF(AND(F1184&lt;&gt;"Belum menjawab",F1184&lt;&gt;"Hadir",F1184&lt;&gt;"Tidak hadir"),"Isi jawapan",IF(F1184="Hadir",IF(NOT(ISNUMBER(G1184)),"Semak jumlah hadir",IF(OR(G1184&lt;1,G1184&gt;E1184,MOD(G1184,1)&lt;&gt;0),"Semak jumlah hadir","OK")),IF(AND(G1184&lt;&gt;"",G1184&lt;&gt;0),"Jumlah perlu kosong / 0","OK")))))))</f>
        <v/>
      </c>
    </row>
    <row r="1185" spans="11:12" ht="30" customHeight="1">
      <c r="K1185" s="9">
        <f>IF(L1185="","",IF(AND(L1185="OK",F1185="Hadir"),G1185,0))</f>
        <v/>
      </c>
      <c r="L1185" s="9">
        <f>IF(AND(A1185="",B1185="",C1185="",D1185="",E1185="",F1185="",G1185="",H1185="",I1185="",J1185=""),"",IF(OR(A1185="",C1185="",COUNTIF(MajlisTetamu,B1185)&lt;&gt;1),"Isi ID / majlis / nama",IF(COUNTIFS(TetamuTable[ID kumpulan],A1185,TetamuTable[Majlis],B1185)&gt;1,"ID berganda untuk majlis",IF(NOT(ISNUMBER(E1185)),"Semak kapasiti",IF(OR(E1185&lt;1,MOD(E1185,1)&lt;&gt;0),"Semak kapasiti",IF(AND(F1185&lt;&gt;"Belum menjawab",F1185&lt;&gt;"Hadir",F1185&lt;&gt;"Tidak hadir"),"Isi jawapan",IF(F1185="Hadir",IF(NOT(ISNUMBER(G1185)),"Semak jumlah hadir",IF(OR(G1185&lt;1,G1185&gt;E1185,MOD(G1185,1)&lt;&gt;0),"Semak jumlah hadir","OK")),IF(AND(G1185&lt;&gt;"",G1185&lt;&gt;0),"Jumlah perlu kosong / 0","OK")))))))</f>
        <v/>
      </c>
    </row>
    <row r="1186" spans="11:12" ht="30" customHeight="1">
      <c r="K1186" s="9">
        <f>IF(L1186="","",IF(AND(L1186="OK",F1186="Hadir"),G1186,0))</f>
        <v/>
      </c>
      <c r="L1186" s="9">
        <f>IF(AND(A1186="",B1186="",C1186="",D1186="",E1186="",F1186="",G1186="",H1186="",I1186="",J1186=""),"",IF(OR(A1186="",C1186="",COUNTIF(MajlisTetamu,B1186)&lt;&gt;1),"Isi ID / majlis / nama",IF(COUNTIFS(TetamuTable[ID kumpulan],A1186,TetamuTable[Majlis],B1186)&gt;1,"ID berganda untuk majlis",IF(NOT(ISNUMBER(E1186)),"Semak kapasiti",IF(OR(E1186&lt;1,MOD(E1186,1)&lt;&gt;0),"Semak kapasiti",IF(AND(F1186&lt;&gt;"Belum menjawab",F1186&lt;&gt;"Hadir",F1186&lt;&gt;"Tidak hadir"),"Isi jawapan",IF(F1186="Hadir",IF(NOT(ISNUMBER(G1186)),"Semak jumlah hadir",IF(OR(G1186&lt;1,G1186&gt;E1186,MOD(G1186,1)&lt;&gt;0),"Semak jumlah hadir","OK")),IF(AND(G1186&lt;&gt;"",G1186&lt;&gt;0),"Jumlah perlu kosong / 0","OK")))))))</f>
        <v/>
      </c>
    </row>
    <row r="1187" spans="11:12" ht="30" customHeight="1">
      <c r="K1187" s="9">
        <f>IF(L1187="","",IF(AND(L1187="OK",F1187="Hadir"),G1187,0))</f>
        <v/>
      </c>
      <c r="L1187" s="9">
        <f>IF(AND(A1187="",B1187="",C1187="",D1187="",E1187="",F1187="",G1187="",H1187="",I1187="",J1187=""),"",IF(OR(A1187="",C1187="",COUNTIF(MajlisTetamu,B1187)&lt;&gt;1),"Isi ID / majlis / nama",IF(COUNTIFS(TetamuTable[ID kumpulan],A1187,TetamuTable[Majlis],B1187)&gt;1,"ID berganda untuk majlis",IF(NOT(ISNUMBER(E1187)),"Semak kapasiti",IF(OR(E1187&lt;1,MOD(E1187,1)&lt;&gt;0),"Semak kapasiti",IF(AND(F1187&lt;&gt;"Belum menjawab",F1187&lt;&gt;"Hadir",F1187&lt;&gt;"Tidak hadir"),"Isi jawapan",IF(F1187="Hadir",IF(NOT(ISNUMBER(G1187)),"Semak jumlah hadir",IF(OR(G1187&lt;1,G1187&gt;E1187,MOD(G1187,1)&lt;&gt;0),"Semak jumlah hadir","OK")),IF(AND(G1187&lt;&gt;"",G1187&lt;&gt;0),"Jumlah perlu kosong / 0","OK")))))))</f>
        <v/>
      </c>
    </row>
    <row r="1188" spans="11:12" ht="30" customHeight="1">
      <c r="K1188" s="9">
        <f>IF(L1188="","",IF(AND(L1188="OK",F1188="Hadir"),G1188,0))</f>
        <v/>
      </c>
      <c r="L1188" s="9">
        <f>IF(AND(A1188="",B1188="",C1188="",D1188="",E1188="",F1188="",G1188="",H1188="",I1188="",J1188=""),"",IF(OR(A1188="",C1188="",COUNTIF(MajlisTetamu,B1188)&lt;&gt;1),"Isi ID / majlis / nama",IF(COUNTIFS(TetamuTable[ID kumpulan],A1188,TetamuTable[Majlis],B1188)&gt;1,"ID berganda untuk majlis",IF(NOT(ISNUMBER(E1188)),"Semak kapasiti",IF(OR(E1188&lt;1,MOD(E1188,1)&lt;&gt;0),"Semak kapasiti",IF(AND(F1188&lt;&gt;"Belum menjawab",F1188&lt;&gt;"Hadir",F1188&lt;&gt;"Tidak hadir"),"Isi jawapan",IF(F1188="Hadir",IF(NOT(ISNUMBER(G1188)),"Semak jumlah hadir",IF(OR(G1188&lt;1,G1188&gt;E1188,MOD(G1188,1)&lt;&gt;0),"Semak jumlah hadir","OK")),IF(AND(G1188&lt;&gt;"",G1188&lt;&gt;0),"Jumlah perlu kosong / 0","OK")))))))</f>
        <v/>
      </c>
    </row>
    <row r="1189" spans="11:12" ht="30" customHeight="1">
      <c r="K1189" s="9">
        <f>IF(L1189="","",IF(AND(L1189="OK",F1189="Hadir"),G1189,0))</f>
        <v/>
      </c>
      <c r="L1189" s="9">
        <f>IF(AND(A1189="",B1189="",C1189="",D1189="",E1189="",F1189="",G1189="",H1189="",I1189="",J1189=""),"",IF(OR(A1189="",C1189="",COUNTIF(MajlisTetamu,B1189)&lt;&gt;1),"Isi ID / majlis / nama",IF(COUNTIFS(TetamuTable[ID kumpulan],A1189,TetamuTable[Majlis],B1189)&gt;1,"ID berganda untuk majlis",IF(NOT(ISNUMBER(E1189)),"Semak kapasiti",IF(OR(E1189&lt;1,MOD(E1189,1)&lt;&gt;0),"Semak kapasiti",IF(AND(F1189&lt;&gt;"Belum menjawab",F1189&lt;&gt;"Hadir",F1189&lt;&gt;"Tidak hadir"),"Isi jawapan",IF(F1189="Hadir",IF(NOT(ISNUMBER(G1189)),"Semak jumlah hadir",IF(OR(G1189&lt;1,G1189&gt;E1189,MOD(G1189,1)&lt;&gt;0),"Semak jumlah hadir","OK")),IF(AND(G1189&lt;&gt;"",G1189&lt;&gt;0),"Jumlah perlu kosong / 0","OK")))))))</f>
        <v/>
      </c>
    </row>
    <row r="1190" spans="11:12" ht="30" customHeight="1">
      <c r="K1190" s="9">
        <f>IF(L1190="","",IF(AND(L1190="OK",F1190="Hadir"),G1190,0))</f>
        <v/>
      </c>
      <c r="L1190" s="9">
        <f>IF(AND(A1190="",B1190="",C1190="",D1190="",E1190="",F1190="",G1190="",H1190="",I1190="",J1190=""),"",IF(OR(A1190="",C1190="",COUNTIF(MajlisTetamu,B1190)&lt;&gt;1),"Isi ID / majlis / nama",IF(COUNTIFS(TetamuTable[ID kumpulan],A1190,TetamuTable[Majlis],B1190)&gt;1,"ID berganda untuk majlis",IF(NOT(ISNUMBER(E1190)),"Semak kapasiti",IF(OR(E1190&lt;1,MOD(E1190,1)&lt;&gt;0),"Semak kapasiti",IF(AND(F1190&lt;&gt;"Belum menjawab",F1190&lt;&gt;"Hadir",F1190&lt;&gt;"Tidak hadir"),"Isi jawapan",IF(F1190="Hadir",IF(NOT(ISNUMBER(G1190)),"Semak jumlah hadir",IF(OR(G1190&lt;1,G1190&gt;E1190,MOD(G1190,1)&lt;&gt;0),"Semak jumlah hadir","OK")),IF(AND(G1190&lt;&gt;"",G1190&lt;&gt;0),"Jumlah perlu kosong / 0","OK")))))))</f>
        <v/>
      </c>
    </row>
    <row r="1191" spans="11:12" ht="30" customHeight="1">
      <c r="K1191" s="9">
        <f>IF(L1191="","",IF(AND(L1191="OK",F1191="Hadir"),G1191,0))</f>
        <v/>
      </c>
      <c r="L1191" s="9">
        <f>IF(AND(A1191="",B1191="",C1191="",D1191="",E1191="",F1191="",G1191="",H1191="",I1191="",J1191=""),"",IF(OR(A1191="",C1191="",COUNTIF(MajlisTetamu,B1191)&lt;&gt;1),"Isi ID / majlis / nama",IF(COUNTIFS(TetamuTable[ID kumpulan],A1191,TetamuTable[Majlis],B1191)&gt;1,"ID berganda untuk majlis",IF(NOT(ISNUMBER(E1191)),"Semak kapasiti",IF(OR(E1191&lt;1,MOD(E1191,1)&lt;&gt;0),"Semak kapasiti",IF(AND(F1191&lt;&gt;"Belum menjawab",F1191&lt;&gt;"Hadir",F1191&lt;&gt;"Tidak hadir"),"Isi jawapan",IF(F1191="Hadir",IF(NOT(ISNUMBER(G1191)),"Semak jumlah hadir",IF(OR(G1191&lt;1,G1191&gt;E1191,MOD(G1191,1)&lt;&gt;0),"Semak jumlah hadir","OK")),IF(AND(G1191&lt;&gt;"",G1191&lt;&gt;0),"Jumlah perlu kosong / 0","OK")))))))</f>
        <v/>
      </c>
    </row>
    <row r="1192" spans="11:12" ht="30" customHeight="1">
      <c r="K1192" s="9">
        <f>IF(L1192="","",IF(AND(L1192="OK",F1192="Hadir"),G1192,0))</f>
        <v/>
      </c>
      <c r="L1192" s="9">
        <f>IF(AND(A1192="",B1192="",C1192="",D1192="",E1192="",F1192="",G1192="",H1192="",I1192="",J1192=""),"",IF(OR(A1192="",C1192="",COUNTIF(MajlisTetamu,B1192)&lt;&gt;1),"Isi ID / majlis / nama",IF(COUNTIFS(TetamuTable[ID kumpulan],A1192,TetamuTable[Majlis],B1192)&gt;1,"ID berganda untuk majlis",IF(NOT(ISNUMBER(E1192)),"Semak kapasiti",IF(OR(E1192&lt;1,MOD(E1192,1)&lt;&gt;0),"Semak kapasiti",IF(AND(F1192&lt;&gt;"Belum menjawab",F1192&lt;&gt;"Hadir",F1192&lt;&gt;"Tidak hadir"),"Isi jawapan",IF(F1192="Hadir",IF(NOT(ISNUMBER(G1192)),"Semak jumlah hadir",IF(OR(G1192&lt;1,G1192&gt;E1192,MOD(G1192,1)&lt;&gt;0),"Semak jumlah hadir","OK")),IF(AND(G1192&lt;&gt;"",G1192&lt;&gt;0),"Jumlah perlu kosong / 0","OK")))))))</f>
        <v/>
      </c>
    </row>
    <row r="1193" spans="11:12" ht="30" customHeight="1">
      <c r="K1193" s="9">
        <f>IF(L1193="","",IF(AND(L1193="OK",F1193="Hadir"),G1193,0))</f>
        <v/>
      </c>
      <c r="L1193" s="9">
        <f>IF(AND(A1193="",B1193="",C1193="",D1193="",E1193="",F1193="",G1193="",H1193="",I1193="",J1193=""),"",IF(OR(A1193="",C1193="",COUNTIF(MajlisTetamu,B1193)&lt;&gt;1),"Isi ID / majlis / nama",IF(COUNTIFS(TetamuTable[ID kumpulan],A1193,TetamuTable[Majlis],B1193)&gt;1,"ID berganda untuk majlis",IF(NOT(ISNUMBER(E1193)),"Semak kapasiti",IF(OR(E1193&lt;1,MOD(E1193,1)&lt;&gt;0),"Semak kapasiti",IF(AND(F1193&lt;&gt;"Belum menjawab",F1193&lt;&gt;"Hadir",F1193&lt;&gt;"Tidak hadir"),"Isi jawapan",IF(F1193="Hadir",IF(NOT(ISNUMBER(G1193)),"Semak jumlah hadir",IF(OR(G1193&lt;1,G1193&gt;E1193,MOD(G1193,1)&lt;&gt;0),"Semak jumlah hadir","OK")),IF(AND(G1193&lt;&gt;"",G1193&lt;&gt;0),"Jumlah perlu kosong / 0","OK")))))))</f>
        <v/>
      </c>
    </row>
    <row r="1194" spans="11:12" ht="30" customHeight="1">
      <c r="K1194" s="9">
        <f>IF(L1194="","",IF(AND(L1194="OK",F1194="Hadir"),G1194,0))</f>
        <v/>
      </c>
      <c r="L1194" s="9">
        <f>IF(AND(A1194="",B1194="",C1194="",D1194="",E1194="",F1194="",G1194="",H1194="",I1194="",J1194=""),"",IF(OR(A1194="",C1194="",COUNTIF(MajlisTetamu,B1194)&lt;&gt;1),"Isi ID / majlis / nama",IF(COUNTIFS(TetamuTable[ID kumpulan],A1194,TetamuTable[Majlis],B1194)&gt;1,"ID berganda untuk majlis",IF(NOT(ISNUMBER(E1194)),"Semak kapasiti",IF(OR(E1194&lt;1,MOD(E1194,1)&lt;&gt;0),"Semak kapasiti",IF(AND(F1194&lt;&gt;"Belum menjawab",F1194&lt;&gt;"Hadir",F1194&lt;&gt;"Tidak hadir"),"Isi jawapan",IF(F1194="Hadir",IF(NOT(ISNUMBER(G1194)),"Semak jumlah hadir",IF(OR(G1194&lt;1,G1194&gt;E1194,MOD(G1194,1)&lt;&gt;0),"Semak jumlah hadir","OK")),IF(AND(G1194&lt;&gt;"",G1194&lt;&gt;0),"Jumlah perlu kosong / 0","OK")))))))</f>
        <v/>
      </c>
    </row>
    <row r="1195" spans="11:12" ht="30" customHeight="1">
      <c r="K1195" s="9">
        <f>IF(L1195="","",IF(AND(L1195="OK",F1195="Hadir"),G1195,0))</f>
        <v/>
      </c>
      <c r="L1195" s="9">
        <f>IF(AND(A1195="",B1195="",C1195="",D1195="",E1195="",F1195="",G1195="",H1195="",I1195="",J1195=""),"",IF(OR(A1195="",C1195="",COUNTIF(MajlisTetamu,B1195)&lt;&gt;1),"Isi ID / majlis / nama",IF(COUNTIFS(TetamuTable[ID kumpulan],A1195,TetamuTable[Majlis],B1195)&gt;1,"ID berganda untuk majlis",IF(NOT(ISNUMBER(E1195)),"Semak kapasiti",IF(OR(E1195&lt;1,MOD(E1195,1)&lt;&gt;0),"Semak kapasiti",IF(AND(F1195&lt;&gt;"Belum menjawab",F1195&lt;&gt;"Hadir",F1195&lt;&gt;"Tidak hadir"),"Isi jawapan",IF(F1195="Hadir",IF(NOT(ISNUMBER(G1195)),"Semak jumlah hadir",IF(OR(G1195&lt;1,G1195&gt;E1195,MOD(G1195,1)&lt;&gt;0),"Semak jumlah hadir","OK")),IF(AND(G1195&lt;&gt;"",G1195&lt;&gt;0),"Jumlah perlu kosong / 0","OK")))))))</f>
        <v/>
      </c>
    </row>
    <row r="1196" spans="11:12" ht="30" customHeight="1">
      <c r="K1196" s="9">
        <f>IF(L1196="","",IF(AND(L1196="OK",F1196="Hadir"),G1196,0))</f>
        <v/>
      </c>
      <c r="L1196" s="9">
        <f>IF(AND(A1196="",B1196="",C1196="",D1196="",E1196="",F1196="",G1196="",H1196="",I1196="",J1196=""),"",IF(OR(A1196="",C1196="",COUNTIF(MajlisTetamu,B1196)&lt;&gt;1),"Isi ID / majlis / nama",IF(COUNTIFS(TetamuTable[ID kumpulan],A1196,TetamuTable[Majlis],B1196)&gt;1,"ID berganda untuk majlis",IF(NOT(ISNUMBER(E1196)),"Semak kapasiti",IF(OR(E1196&lt;1,MOD(E1196,1)&lt;&gt;0),"Semak kapasiti",IF(AND(F1196&lt;&gt;"Belum menjawab",F1196&lt;&gt;"Hadir",F1196&lt;&gt;"Tidak hadir"),"Isi jawapan",IF(F1196="Hadir",IF(NOT(ISNUMBER(G1196)),"Semak jumlah hadir",IF(OR(G1196&lt;1,G1196&gt;E1196,MOD(G1196,1)&lt;&gt;0),"Semak jumlah hadir","OK")),IF(AND(G1196&lt;&gt;"",G1196&lt;&gt;0),"Jumlah perlu kosong / 0","OK")))))))</f>
        <v/>
      </c>
    </row>
    <row r="1197" spans="11:12" ht="30" customHeight="1">
      <c r="K1197" s="9">
        <f>IF(L1197="","",IF(AND(L1197="OK",F1197="Hadir"),G1197,0))</f>
        <v/>
      </c>
      <c r="L1197" s="9">
        <f>IF(AND(A1197="",B1197="",C1197="",D1197="",E1197="",F1197="",G1197="",H1197="",I1197="",J1197=""),"",IF(OR(A1197="",C1197="",COUNTIF(MajlisTetamu,B1197)&lt;&gt;1),"Isi ID / majlis / nama",IF(COUNTIFS(TetamuTable[ID kumpulan],A1197,TetamuTable[Majlis],B1197)&gt;1,"ID berganda untuk majlis",IF(NOT(ISNUMBER(E1197)),"Semak kapasiti",IF(OR(E1197&lt;1,MOD(E1197,1)&lt;&gt;0),"Semak kapasiti",IF(AND(F1197&lt;&gt;"Belum menjawab",F1197&lt;&gt;"Hadir",F1197&lt;&gt;"Tidak hadir"),"Isi jawapan",IF(F1197="Hadir",IF(NOT(ISNUMBER(G1197)),"Semak jumlah hadir",IF(OR(G1197&lt;1,G1197&gt;E1197,MOD(G1197,1)&lt;&gt;0),"Semak jumlah hadir","OK")),IF(AND(G1197&lt;&gt;"",G1197&lt;&gt;0),"Jumlah perlu kosong / 0","OK")))))))</f>
        <v/>
      </c>
    </row>
    <row r="1198" spans="11:12" ht="30" customHeight="1">
      <c r="K1198" s="9">
        <f>IF(L1198="","",IF(AND(L1198="OK",F1198="Hadir"),G1198,0))</f>
        <v/>
      </c>
      <c r="L1198" s="9">
        <f>IF(AND(A1198="",B1198="",C1198="",D1198="",E1198="",F1198="",G1198="",H1198="",I1198="",J1198=""),"",IF(OR(A1198="",C1198="",COUNTIF(MajlisTetamu,B1198)&lt;&gt;1),"Isi ID / majlis / nama",IF(COUNTIFS(TetamuTable[ID kumpulan],A1198,TetamuTable[Majlis],B1198)&gt;1,"ID berganda untuk majlis",IF(NOT(ISNUMBER(E1198)),"Semak kapasiti",IF(OR(E1198&lt;1,MOD(E1198,1)&lt;&gt;0),"Semak kapasiti",IF(AND(F1198&lt;&gt;"Belum menjawab",F1198&lt;&gt;"Hadir",F1198&lt;&gt;"Tidak hadir"),"Isi jawapan",IF(F1198="Hadir",IF(NOT(ISNUMBER(G1198)),"Semak jumlah hadir",IF(OR(G1198&lt;1,G1198&gt;E1198,MOD(G1198,1)&lt;&gt;0),"Semak jumlah hadir","OK")),IF(AND(G1198&lt;&gt;"",G1198&lt;&gt;0),"Jumlah perlu kosong / 0","OK")))))))</f>
        <v/>
      </c>
    </row>
    <row r="1199" spans="11:12" ht="30" customHeight="1">
      <c r="K1199" s="9">
        <f>IF(L1199="","",IF(AND(L1199="OK",F1199="Hadir"),G1199,0))</f>
        <v/>
      </c>
      <c r="L1199" s="9">
        <f>IF(AND(A1199="",B1199="",C1199="",D1199="",E1199="",F1199="",G1199="",H1199="",I1199="",J1199=""),"",IF(OR(A1199="",C1199="",COUNTIF(MajlisTetamu,B1199)&lt;&gt;1),"Isi ID / majlis / nama",IF(COUNTIFS(TetamuTable[ID kumpulan],A1199,TetamuTable[Majlis],B1199)&gt;1,"ID berganda untuk majlis",IF(NOT(ISNUMBER(E1199)),"Semak kapasiti",IF(OR(E1199&lt;1,MOD(E1199,1)&lt;&gt;0),"Semak kapasiti",IF(AND(F1199&lt;&gt;"Belum menjawab",F1199&lt;&gt;"Hadir",F1199&lt;&gt;"Tidak hadir"),"Isi jawapan",IF(F1199="Hadir",IF(NOT(ISNUMBER(G1199)),"Semak jumlah hadir",IF(OR(G1199&lt;1,G1199&gt;E1199,MOD(G1199,1)&lt;&gt;0),"Semak jumlah hadir","OK")),IF(AND(G1199&lt;&gt;"",G1199&lt;&gt;0),"Jumlah perlu kosong / 0","OK")))))))</f>
        <v/>
      </c>
    </row>
    <row r="1200" spans="11:12" ht="30" customHeight="1">
      <c r="K1200" s="9">
        <f>IF(L1200="","",IF(AND(L1200="OK",F1200="Hadir"),G1200,0))</f>
        <v/>
      </c>
      <c r="L1200" s="9">
        <f>IF(AND(A1200="",B1200="",C1200="",D1200="",E1200="",F1200="",G1200="",H1200="",I1200="",J1200=""),"",IF(OR(A1200="",C1200="",COUNTIF(MajlisTetamu,B1200)&lt;&gt;1),"Isi ID / majlis / nama",IF(COUNTIFS(TetamuTable[ID kumpulan],A1200,TetamuTable[Majlis],B1200)&gt;1,"ID berganda untuk majlis",IF(NOT(ISNUMBER(E1200)),"Semak kapasiti",IF(OR(E1200&lt;1,MOD(E1200,1)&lt;&gt;0),"Semak kapasiti",IF(AND(F1200&lt;&gt;"Belum menjawab",F1200&lt;&gt;"Hadir",F1200&lt;&gt;"Tidak hadir"),"Isi jawapan",IF(F1200="Hadir",IF(NOT(ISNUMBER(G1200)),"Semak jumlah hadir",IF(OR(G1200&lt;1,G1200&gt;E1200,MOD(G1200,1)&lt;&gt;0),"Semak jumlah hadir","OK")),IF(AND(G1200&lt;&gt;"",G1200&lt;&gt;0),"Jumlah perlu kosong / 0","OK")))))))</f>
        <v/>
      </c>
    </row>
    <row r="1201" spans="11:12" ht="30" customHeight="1">
      <c r="K1201" s="9">
        <f>IF(L1201="","",IF(AND(L1201="OK",F1201="Hadir"),G1201,0))</f>
        <v/>
      </c>
      <c r="L1201" s="9">
        <f>IF(AND(A1201="",B1201="",C1201="",D1201="",E1201="",F1201="",G1201="",H1201="",I1201="",J1201=""),"",IF(OR(A1201="",C1201="",COUNTIF(MajlisTetamu,B1201)&lt;&gt;1),"Isi ID / majlis / nama",IF(COUNTIFS(TetamuTable[ID kumpulan],A1201,TetamuTable[Majlis],B1201)&gt;1,"ID berganda untuk majlis",IF(NOT(ISNUMBER(E1201)),"Semak kapasiti",IF(OR(E1201&lt;1,MOD(E1201,1)&lt;&gt;0),"Semak kapasiti",IF(AND(F1201&lt;&gt;"Belum menjawab",F1201&lt;&gt;"Hadir",F1201&lt;&gt;"Tidak hadir"),"Isi jawapan",IF(F1201="Hadir",IF(NOT(ISNUMBER(G1201)),"Semak jumlah hadir",IF(OR(G1201&lt;1,G1201&gt;E1201,MOD(G1201,1)&lt;&gt;0),"Semak jumlah hadir","OK")),IF(AND(G1201&lt;&gt;"",G1201&lt;&gt;0),"Jumlah perlu kosong / 0","OK")))))))</f>
        <v/>
      </c>
    </row>
    <row r="1202" spans="11:12" ht="30" customHeight="1">
      <c r="K1202" s="9">
        <f>IF(L1202="","",IF(AND(L1202="OK",F1202="Hadir"),G1202,0))</f>
        <v/>
      </c>
      <c r="L1202" s="9">
        <f>IF(AND(A1202="",B1202="",C1202="",D1202="",E1202="",F1202="",G1202="",H1202="",I1202="",J1202=""),"",IF(OR(A1202="",C1202="",COUNTIF(MajlisTetamu,B1202)&lt;&gt;1),"Isi ID / majlis / nama",IF(COUNTIFS(TetamuTable[ID kumpulan],A1202,TetamuTable[Majlis],B1202)&gt;1,"ID berganda untuk majlis",IF(NOT(ISNUMBER(E1202)),"Semak kapasiti",IF(OR(E1202&lt;1,MOD(E1202,1)&lt;&gt;0),"Semak kapasiti",IF(AND(F1202&lt;&gt;"Belum menjawab",F1202&lt;&gt;"Hadir",F1202&lt;&gt;"Tidak hadir"),"Isi jawapan",IF(F1202="Hadir",IF(NOT(ISNUMBER(G1202)),"Semak jumlah hadir",IF(OR(G1202&lt;1,G1202&gt;E1202,MOD(G1202,1)&lt;&gt;0),"Semak jumlah hadir","OK")),IF(AND(G1202&lt;&gt;"",G1202&lt;&gt;0),"Jumlah perlu kosong / 0","OK")))))))</f>
        <v/>
      </c>
    </row>
    <row r="1203" spans="11:12" ht="30" customHeight="1">
      <c r="K1203" s="9">
        <f>IF(L1203="","",IF(AND(L1203="OK",F1203="Hadir"),G1203,0))</f>
        <v/>
      </c>
      <c r="L1203" s="9">
        <f>IF(AND(A1203="",B1203="",C1203="",D1203="",E1203="",F1203="",G1203="",H1203="",I1203="",J1203=""),"",IF(OR(A1203="",C1203="",COUNTIF(MajlisTetamu,B1203)&lt;&gt;1),"Isi ID / majlis / nama",IF(COUNTIFS(TetamuTable[ID kumpulan],A1203,TetamuTable[Majlis],B1203)&gt;1,"ID berganda untuk majlis",IF(NOT(ISNUMBER(E1203)),"Semak kapasiti",IF(OR(E1203&lt;1,MOD(E1203,1)&lt;&gt;0),"Semak kapasiti",IF(AND(F1203&lt;&gt;"Belum menjawab",F1203&lt;&gt;"Hadir",F1203&lt;&gt;"Tidak hadir"),"Isi jawapan",IF(F1203="Hadir",IF(NOT(ISNUMBER(G1203)),"Semak jumlah hadir",IF(OR(G1203&lt;1,G1203&gt;E1203,MOD(G1203,1)&lt;&gt;0),"Semak jumlah hadir","OK")),IF(AND(G1203&lt;&gt;"",G1203&lt;&gt;0),"Jumlah perlu kosong / 0","OK")))))))</f>
        <v/>
      </c>
    </row>
    <row r="1204" spans="11:12" ht="30" customHeight="1">
      <c r="K1204" s="9">
        <f>IF(L1204="","",IF(AND(L1204="OK",F1204="Hadir"),G1204,0))</f>
        <v/>
      </c>
      <c r="L1204" s="9">
        <f>IF(AND(A1204="",B1204="",C1204="",D1204="",E1204="",F1204="",G1204="",H1204="",I1204="",J1204=""),"",IF(OR(A1204="",C1204="",COUNTIF(MajlisTetamu,B1204)&lt;&gt;1),"Isi ID / majlis / nama",IF(COUNTIFS(TetamuTable[ID kumpulan],A1204,TetamuTable[Majlis],B1204)&gt;1,"ID berganda untuk majlis",IF(NOT(ISNUMBER(E1204)),"Semak kapasiti",IF(OR(E1204&lt;1,MOD(E1204,1)&lt;&gt;0),"Semak kapasiti",IF(AND(F1204&lt;&gt;"Belum menjawab",F1204&lt;&gt;"Hadir",F1204&lt;&gt;"Tidak hadir"),"Isi jawapan",IF(F1204="Hadir",IF(NOT(ISNUMBER(G1204)),"Semak jumlah hadir",IF(OR(G1204&lt;1,G1204&gt;E1204,MOD(G1204,1)&lt;&gt;0),"Semak jumlah hadir","OK")),IF(AND(G1204&lt;&gt;"",G1204&lt;&gt;0),"Jumlah perlu kosong / 0","OK")))))))</f>
        <v/>
      </c>
    </row>
    <row r="1205" spans="11:12" ht="30" customHeight="1">
      <c r="K1205" s="9">
        <f>IF(L1205="","",IF(AND(L1205="OK",F1205="Hadir"),G1205,0))</f>
        <v/>
      </c>
      <c r="L1205" s="9">
        <f>IF(AND(A1205="",B1205="",C1205="",D1205="",E1205="",F1205="",G1205="",H1205="",I1205="",J1205=""),"",IF(OR(A1205="",C1205="",COUNTIF(MajlisTetamu,B1205)&lt;&gt;1),"Isi ID / majlis / nama",IF(COUNTIFS(TetamuTable[ID kumpulan],A1205,TetamuTable[Majlis],B1205)&gt;1,"ID berganda untuk majlis",IF(NOT(ISNUMBER(E1205)),"Semak kapasiti",IF(OR(E1205&lt;1,MOD(E1205,1)&lt;&gt;0),"Semak kapasiti",IF(AND(F1205&lt;&gt;"Belum menjawab",F1205&lt;&gt;"Hadir",F1205&lt;&gt;"Tidak hadir"),"Isi jawapan",IF(F1205="Hadir",IF(NOT(ISNUMBER(G1205)),"Semak jumlah hadir",IF(OR(G1205&lt;1,G1205&gt;E1205,MOD(G1205,1)&lt;&gt;0),"Semak jumlah hadir","OK")),IF(AND(G1205&lt;&gt;"",G1205&lt;&gt;0),"Jumlah perlu kosong / 0","OK")))))))</f>
        <v/>
      </c>
    </row>
    <row r="1206" spans="11:12" ht="30" customHeight="1">
      <c r="K1206" s="9">
        <f>IF(L1206="","",IF(AND(L1206="OK",F1206="Hadir"),G1206,0))</f>
        <v/>
      </c>
      <c r="L1206" s="9">
        <f>IF(AND(A1206="",B1206="",C1206="",D1206="",E1206="",F1206="",G1206="",H1206="",I1206="",J1206=""),"",IF(OR(A1206="",C1206="",COUNTIF(MajlisTetamu,B1206)&lt;&gt;1),"Isi ID / majlis / nama",IF(COUNTIFS(TetamuTable[ID kumpulan],A1206,TetamuTable[Majlis],B1206)&gt;1,"ID berganda untuk majlis",IF(NOT(ISNUMBER(E1206)),"Semak kapasiti",IF(OR(E1206&lt;1,MOD(E1206,1)&lt;&gt;0),"Semak kapasiti",IF(AND(F1206&lt;&gt;"Belum menjawab",F1206&lt;&gt;"Hadir",F1206&lt;&gt;"Tidak hadir"),"Isi jawapan",IF(F1206="Hadir",IF(NOT(ISNUMBER(G1206)),"Semak jumlah hadir",IF(OR(G1206&lt;1,G1206&gt;E1206,MOD(G1206,1)&lt;&gt;0),"Semak jumlah hadir","OK")),IF(AND(G1206&lt;&gt;"",G1206&lt;&gt;0),"Jumlah perlu kosong / 0","OK")))))))</f>
        <v/>
      </c>
    </row>
    <row r="1207" spans="11:12" ht="30" customHeight="1">
      <c r="K1207" s="9">
        <f>IF(L1207="","",IF(AND(L1207="OK",F1207="Hadir"),G1207,0))</f>
        <v/>
      </c>
      <c r="L1207" s="9">
        <f>IF(AND(A1207="",B1207="",C1207="",D1207="",E1207="",F1207="",G1207="",H1207="",I1207="",J1207=""),"",IF(OR(A1207="",C1207="",COUNTIF(MajlisTetamu,B1207)&lt;&gt;1),"Isi ID / majlis / nama",IF(COUNTIFS(TetamuTable[ID kumpulan],A1207,TetamuTable[Majlis],B1207)&gt;1,"ID berganda untuk majlis",IF(NOT(ISNUMBER(E1207)),"Semak kapasiti",IF(OR(E1207&lt;1,MOD(E1207,1)&lt;&gt;0),"Semak kapasiti",IF(AND(F1207&lt;&gt;"Belum menjawab",F1207&lt;&gt;"Hadir",F1207&lt;&gt;"Tidak hadir"),"Isi jawapan",IF(F1207="Hadir",IF(NOT(ISNUMBER(G1207)),"Semak jumlah hadir",IF(OR(G1207&lt;1,G1207&gt;E1207,MOD(G1207,1)&lt;&gt;0),"Semak jumlah hadir","OK")),IF(AND(G1207&lt;&gt;"",G1207&lt;&gt;0),"Jumlah perlu kosong / 0","OK")))))))</f>
        <v/>
      </c>
    </row>
    <row r="1208" spans="11:12" ht="30" customHeight="1">
      <c r="K1208" s="9">
        <f>IF(L1208="","",IF(AND(L1208="OK",F1208="Hadir"),G1208,0))</f>
        <v/>
      </c>
      <c r="L1208" s="9">
        <f>IF(AND(A1208="",B1208="",C1208="",D1208="",E1208="",F1208="",G1208="",H1208="",I1208="",J1208=""),"",IF(OR(A1208="",C1208="",COUNTIF(MajlisTetamu,B1208)&lt;&gt;1),"Isi ID / majlis / nama",IF(COUNTIFS(TetamuTable[ID kumpulan],A1208,TetamuTable[Majlis],B1208)&gt;1,"ID berganda untuk majlis",IF(NOT(ISNUMBER(E1208)),"Semak kapasiti",IF(OR(E1208&lt;1,MOD(E1208,1)&lt;&gt;0),"Semak kapasiti",IF(AND(F1208&lt;&gt;"Belum menjawab",F1208&lt;&gt;"Hadir",F1208&lt;&gt;"Tidak hadir"),"Isi jawapan",IF(F1208="Hadir",IF(NOT(ISNUMBER(G1208)),"Semak jumlah hadir",IF(OR(G1208&lt;1,G1208&gt;E1208,MOD(G1208,1)&lt;&gt;0),"Semak jumlah hadir","OK")),IF(AND(G1208&lt;&gt;"",G1208&lt;&gt;0),"Jumlah perlu kosong / 0","OK")))))))</f>
        <v/>
      </c>
    </row>
    <row r="1209" spans="11:12" ht="30" customHeight="1">
      <c r="K1209" s="9">
        <f>IF(L1209="","",IF(AND(L1209="OK",F1209="Hadir"),G1209,0))</f>
        <v/>
      </c>
      <c r="L1209" s="9">
        <f>IF(AND(A1209="",B1209="",C1209="",D1209="",E1209="",F1209="",G1209="",H1209="",I1209="",J1209=""),"",IF(OR(A1209="",C1209="",COUNTIF(MajlisTetamu,B1209)&lt;&gt;1),"Isi ID / majlis / nama",IF(COUNTIFS(TetamuTable[ID kumpulan],A1209,TetamuTable[Majlis],B1209)&gt;1,"ID berganda untuk majlis",IF(NOT(ISNUMBER(E1209)),"Semak kapasiti",IF(OR(E1209&lt;1,MOD(E1209,1)&lt;&gt;0),"Semak kapasiti",IF(AND(F1209&lt;&gt;"Belum menjawab",F1209&lt;&gt;"Hadir",F1209&lt;&gt;"Tidak hadir"),"Isi jawapan",IF(F1209="Hadir",IF(NOT(ISNUMBER(G1209)),"Semak jumlah hadir",IF(OR(G1209&lt;1,G1209&gt;E1209,MOD(G1209,1)&lt;&gt;0),"Semak jumlah hadir","OK")),IF(AND(G1209&lt;&gt;"",G1209&lt;&gt;0),"Jumlah perlu kosong / 0","OK")))))))</f>
        <v/>
      </c>
    </row>
    <row r="1210" spans="11:12" ht="30" customHeight="1">
      <c r="K1210" s="9">
        <f>IF(L1210="","",IF(AND(L1210="OK",F1210="Hadir"),G1210,0))</f>
        <v/>
      </c>
      <c r="L1210" s="9">
        <f>IF(AND(A1210="",B1210="",C1210="",D1210="",E1210="",F1210="",G1210="",H1210="",I1210="",J1210=""),"",IF(OR(A1210="",C1210="",COUNTIF(MajlisTetamu,B1210)&lt;&gt;1),"Isi ID / majlis / nama",IF(COUNTIFS(TetamuTable[ID kumpulan],A1210,TetamuTable[Majlis],B1210)&gt;1,"ID berganda untuk majlis",IF(NOT(ISNUMBER(E1210)),"Semak kapasiti",IF(OR(E1210&lt;1,MOD(E1210,1)&lt;&gt;0),"Semak kapasiti",IF(AND(F1210&lt;&gt;"Belum menjawab",F1210&lt;&gt;"Hadir",F1210&lt;&gt;"Tidak hadir"),"Isi jawapan",IF(F1210="Hadir",IF(NOT(ISNUMBER(G1210)),"Semak jumlah hadir",IF(OR(G1210&lt;1,G1210&gt;E1210,MOD(G1210,1)&lt;&gt;0),"Semak jumlah hadir","OK")),IF(AND(G1210&lt;&gt;"",G1210&lt;&gt;0),"Jumlah perlu kosong / 0","OK")))))))</f>
        <v/>
      </c>
    </row>
    <row r="1211" spans="11:12" ht="30" customHeight="1">
      <c r="K1211" s="9">
        <f>IF(L1211="","",IF(AND(L1211="OK",F1211="Hadir"),G1211,0))</f>
        <v/>
      </c>
      <c r="L1211" s="9">
        <f>IF(AND(A1211="",B1211="",C1211="",D1211="",E1211="",F1211="",G1211="",H1211="",I1211="",J1211=""),"",IF(OR(A1211="",C1211="",COUNTIF(MajlisTetamu,B1211)&lt;&gt;1),"Isi ID / majlis / nama",IF(COUNTIFS(TetamuTable[ID kumpulan],A1211,TetamuTable[Majlis],B1211)&gt;1,"ID berganda untuk majlis",IF(NOT(ISNUMBER(E1211)),"Semak kapasiti",IF(OR(E1211&lt;1,MOD(E1211,1)&lt;&gt;0),"Semak kapasiti",IF(AND(F1211&lt;&gt;"Belum menjawab",F1211&lt;&gt;"Hadir",F1211&lt;&gt;"Tidak hadir"),"Isi jawapan",IF(F1211="Hadir",IF(NOT(ISNUMBER(G1211)),"Semak jumlah hadir",IF(OR(G1211&lt;1,G1211&gt;E1211,MOD(G1211,1)&lt;&gt;0),"Semak jumlah hadir","OK")),IF(AND(G1211&lt;&gt;"",G1211&lt;&gt;0),"Jumlah perlu kosong / 0","OK")))))))</f>
        <v/>
      </c>
    </row>
    <row r="1212" spans="11:12" ht="30" customHeight="1">
      <c r="K1212" s="9">
        <f>IF(L1212="","",IF(AND(L1212="OK",F1212="Hadir"),G1212,0))</f>
        <v/>
      </c>
      <c r="L1212" s="9">
        <f>IF(AND(A1212="",B1212="",C1212="",D1212="",E1212="",F1212="",G1212="",H1212="",I1212="",J1212=""),"",IF(OR(A1212="",C1212="",COUNTIF(MajlisTetamu,B1212)&lt;&gt;1),"Isi ID / majlis / nama",IF(COUNTIFS(TetamuTable[ID kumpulan],A1212,TetamuTable[Majlis],B1212)&gt;1,"ID berganda untuk majlis",IF(NOT(ISNUMBER(E1212)),"Semak kapasiti",IF(OR(E1212&lt;1,MOD(E1212,1)&lt;&gt;0),"Semak kapasiti",IF(AND(F1212&lt;&gt;"Belum menjawab",F1212&lt;&gt;"Hadir",F1212&lt;&gt;"Tidak hadir"),"Isi jawapan",IF(F1212="Hadir",IF(NOT(ISNUMBER(G1212)),"Semak jumlah hadir",IF(OR(G1212&lt;1,G1212&gt;E1212,MOD(G1212,1)&lt;&gt;0),"Semak jumlah hadir","OK")),IF(AND(G1212&lt;&gt;"",G1212&lt;&gt;0),"Jumlah perlu kosong / 0","OK")))))))</f>
        <v/>
      </c>
    </row>
    <row r="1213" spans="11:12" ht="30" customHeight="1">
      <c r="K1213" s="9">
        <f>IF(L1213="","",IF(AND(L1213="OK",F1213="Hadir"),G1213,0))</f>
        <v/>
      </c>
      <c r="L1213" s="9">
        <f>IF(AND(A1213="",B1213="",C1213="",D1213="",E1213="",F1213="",G1213="",H1213="",I1213="",J1213=""),"",IF(OR(A1213="",C1213="",COUNTIF(MajlisTetamu,B1213)&lt;&gt;1),"Isi ID / majlis / nama",IF(COUNTIFS(TetamuTable[ID kumpulan],A1213,TetamuTable[Majlis],B1213)&gt;1,"ID berganda untuk majlis",IF(NOT(ISNUMBER(E1213)),"Semak kapasiti",IF(OR(E1213&lt;1,MOD(E1213,1)&lt;&gt;0),"Semak kapasiti",IF(AND(F1213&lt;&gt;"Belum menjawab",F1213&lt;&gt;"Hadir",F1213&lt;&gt;"Tidak hadir"),"Isi jawapan",IF(F1213="Hadir",IF(NOT(ISNUMBER(G1213)),"Semak jumlah hadir",IF(OR(G1213&lt;1,G1213&gt;E1213,MOD(G1213,1)&lt;&gt;0),"Semak jumlah hadir","OK")),IF(AND(G1213&lt;&gt;"",G1213&lt;&gt;0),"Jumlah perlu kosong / 0","OK")))))))</f>
        <v/>
      </c>
    </row>
    <row r="1214" spans="11:12" ht="30" customHeight="1">
      <c r="K1214" s="9">
        <f>IF(L1214="","",IF(AND(L1214="OK",F1214="Hadir"),G1214,0))</f>
        <v/>
      </c>
      <c r="L1214" s="9">
        <f>IF(AND(A1214="",B1214="",C1214="",D1214="",E1214="",F1214="",G1214="",H1214="",I1214="",J1214=""),"",IF(OR(A1214="",C1214="",COUNTIF(MajlisTetamu,B1214)&lt;&gt;1),"Isi ID / majlis / nama",IF(COUNTIFS(TetamuTable[ID kumpulan],A1214,TetamuTable[Majlis],B1214)&gt;1,"ID berganda untuk majlis",IF(NOT(ISNUMBER(E1214)),"Semak kapasiti",IF(OR(E1214&lt;1,MOD(E1214,1)&lt;&gt;0),"Semak kapasiti",IF(AND(F1214&lt;&gt;"Belum menjawab",F1214&lt;&gt;"Hadir",F1214&lt;&gt;"Tidak hadir"),"Isi jawapan",IF(F1214="Hadir",IF(NOT(ISNUMBER(G1214)),"Semak jumlah hadir",IF(OR(G1214&lt;1,G1214&gt;E1214,MOD(G1214,1)&lt;&gt;0),"Semak jumlah hadir","OK")),IF(AND(G1214&lt;&gt;"",G1214&lt;&gt;0),"Jumlah perlu kosong / 0","OK")))))))</f>
        <v/>
      </c>
    </row>
    <row r="1215" spans="11:12" ht="30" customHeight="1">
      <c r="K1215" s="9">
        <f>IF(L1215="","",IF(AND(L1215="OK",F1215="Hadir"),G1215,0))</f>
        <v/>
      </c>
      <c r="L1215" s="9">
        <f>IF(AND(A1215="",B1215="",C1215="",D1215="",E1215="",F1215="",G1215="",H1215="",I1215="",J1215=""),"",IF(OR(A1215="",C1215="",COUNTIF(MajlisTetamu,B1215)&lt;&gt;1),"Isi ID / majlis / nama",IF(COUNTIFS(TetamuTable[ID kumpulan],A1215,TetamuTable[Majlis],B1215)&gt;1,"ID berganda untuk majlis",IF(NOT(ISNUMBER(E1215)),"Semak kapasiti",IF(OR(E1215&lt;1,MOD(E1215,1)&lt;&gt;0),"Semak kapasiti",IF(AND(F1215&lt;&gt;"Belum menjawab",F1215&lt;&gt;"Hadir",F1215&lt;&gt;"Tidak hadir"),"Isi jawapan",IF(F1215="Hadir",IF(NOT(ISNUMBER(G1215)),"Semak jumlah hadir",IF(OR(G1215&lt;1,G1215&gt;E1215,MOD(G1215,1)&lt;&gt;0),"Semak jumlah hadir","OK")),IF(AND(G1215&lt;&gt;"",G1215&lt;&gt;0),"Jumlah perlu kosong / 0","OK")))))))</f>
        <v/>
      </c>
    </row>
    <row r="1216" spans="11:12" ht="30" customHeight="1">
      <c r="K1216" s="9">
        <f>IF(L1216="","",IF(AND(L1216="OK",F1216="Hadir"),G1216,0))</f>
        <v/>
      </c>
      <c r="L1216" s="9">
        <f>IF(AND(A1216="",B1216="",C1216="",D1216="",E1216="",F1216="",G1216="",H1216="",I1216="",J1216=""),"",IF(OR(A1216="",C1216="",COUNTIF(MajlisTetamu,B1216)&lt;&gt;1),"Isi ID / majlis / nama",IF(COUNTIFS(TetamuTable[ID kumpulan],A1216,TetamuTable[Majlis],B1216)&gt;1,"ID berganda untuk majlis",IF(NOT(ISNUMBER(E1216)),"Semak kapasiti",IF(OR(E1216&lt;1,MOD(E1216,1)&lt;&gt;0),"Semak kapasiti",IF(AND(F1216&lt;&gt;"Belum menjawab",F1216&lt;&gt;"Hadir",F1216&lt;&gt;"Tidak hadir"),"Isi jawapan",IF(F1216="Hadir",IF(NOT(ISNUMBER(G1216)),"Semak jumlah hadir",IF(OR(G1216&lt;1,G1216&gt;E1216,MOD(G1216,1)&lt;&gt;0),"Semak jumlah hadir","OK")),IF(AND(G1216&lt;&gt;"",G1216&lt;&gt;0),"Jumlah perlu kosong / 0","OK")))))))</f>
        <v/>
      </c>
    </row>
    <row r="1217" spans="11:12" ht="30" customHeight="1">
      <c r="K1217" s="9">
        <f>IF(L1217="","",IF(AND(L1217="OK",F1217="Hadir"),G1217,0))</f>
        <v/>
      </c>
      <c r="L1217" s="9">
        <f>IF(AND(A1217="",B1217="",C1217="",D1217="",E1217="",F1217="",G1217="",H1217="",I1217="",J1217=""),"",IF(OR(A1217="",C1217="",COUNTIF(MajlisTetamu,B1217)&lt;&gt;1),"Isi ID / majlis / nama",IF(COUNTIFS(TetamuTable[ID kumpulan],A1217,TetamuTable[Majlis],B1217)&gt;1,"ID berganda untuk majlis",IF(NOT(ISNUMBER(E1217)),"Semak kapasiti",IF(OR(E1217&lt;1,MOD(E1217,1)&lt;&gt;0),"Semak kapasiti",IF(AND(F1217&lt;&gt;"Belum menjawab",F1217&lt;&gt;"Hadir",F1217&lt;&gt;"Tidak hadir"),"Isi jawapan",IF(F1217="Hadir",IF(NOT(ISNUMBER(G1217)),"Semak jumlah hadir",IF(OR(G1217&lt;1,G1217&gt;E1217,MOD(G1217,1)&lt;&gt;0),"Semak jumlah hadir","OK")),IF(AND(G1217&lt;&gt;"",G1217&lt;&gt;0),"Jumlah perlu kosong / 0","OK")))))))</f>
        <v/>
      </c>
    </row>
    <row r="1218" spans="11:12" ht="30" customHeight="1">
      <c r="K1218" s="9">
        <f>IF(L1218="","",IF(AND(L1218="OK",F1218="Hadir"),G1218,0))</f>
        <v/>
      </c>
      <c r="L1218" s="9">
        <f>IF(AND(A1218="",B1218="",C1218="",D1218="",E1218="",F1218="",G1218="",H1218="",I1218="",J1218=""),"",IF(OR(A1218="",C1218="",COUNTIF(MajlisTetamu,B1218)&lt;&gt;1),"Isi ID / majlis / nama",IF(COUNTIFS(TetamuTable[ID kumpulan],A1218,TetamuTable[Majlis],B1218)&gt;1,"ID berganda untuk majlis",IF(NOT(ISNUMBER(E1218)),"Semak kapasiti",IF(OR(E1218&lt;1,MOD(E1218,1)&lt;&gt;0),"Semak kapasiti",IF(AND(F1218&lt;&gt;"Belum menjawab",F1218&lt;&gt;"Hadir",F1218&lt;&gt;"Tidak hadir"),"Isi jawapan",IF(F1218="Hadir",IF(NOT(ISNUMBER(G1218)),"Semak jumlah hadir",IF(OR(G1218&lt;1,G1218&gt;E1218,MOD(G1218,1)&lt;&gt;0),"Semak jumlah hadir","OK")),IF(AND(G1218&lt;&gt;"",G1218&lt;&gt;0),"Jumlah perlu kosong / 0","OK")))))))</f>
        <v/>
      </c>
    </row>
    <row r="1219" spans="11:12" ht="30" customHeight="1">
      <c r="K1219" s="9">
        <f>IF(L1219="","",IF(AND(L1219="OK",F1219="Hadir"),G1219,0))</f>
        <v/>
      </c>
      <c r="L1219" s="9">
        <f>IF(AND(A1219="",B1219="",C1219="",D1219="",E1219="",F1219="",G1219="",H1219="",I1219="",J1219=""),"",IF(OR(A1219="",C1219="",COUNTIF(MajlisTetamu,B1219)&lt;&gt;1),"Isi ID / majlis / nama",IF(COUNTIFS(TetamuTable[ID kumpulan],A1219,TetamuTable[Majlis],B1219)&gt;1,"ID berganda untuk majlis",IF(NOT(ISNUMBER(E1219)),"Semak kapasiti",IF(OR(E1219&lt;1,MOD(E1219,1)&lt;&gt;0),"Semak kapasiti",IF(AND(F1219&lt;&gt;"Belum menjawab",F1219&lt;&gt;"Hadir",F1219&lt;&gt;"Tidak hadir"),"Isi jawapan",IF(F1219="Hadir",IF(NOT(ISNUMBER(G1219)),"Semak jumlah hadir",IF(OR(G1219&lt;1,G1219&gt;E1219,MOD(G1219,1)&lt;&gt;0),"Semak jumlah hadir","OK")),IF(AND(G1219&lt;&gt;"",G1219&lt;&gt;0),"Jumlah perlu kosong / 0","OK")))))))</f>
        <v/>
      </c>
    </row>
    <row r="1220" spans="11:12" ht="30" customHeight="1">
      <c r="K1220" s="9">
        <f>IF(L1220="","",IF(AND(L1220="OK",F1220="Hadir"),G1220,0))</f>
        <v/>
      </c>
      <c r="L1220" s="9">
        <f>IF(AND(A1220="",B1220="",C1220="",D1220="",E1220="",F1220="",G1220="",H1220="",I1220="",J1220=""),"",IF(OR(A1220="",C1220="",COUNTIF(MajlisTetamu,B1220)&lt;&gt;1),"Isi ID / majlis / nama",IF(COUNTIFS(TetamuTable[ID kumpulan],A1220,TetamuTable[Majlis],B1220)&gt;1,"ID berganda untuk majlis",IF(NOT(ISNUMBER(E1220)),"Semak kapasiti",IF(OR(E1220&lt;1,MOD(E1220,1)&lt;&gt;0),"Semak kapasiti",IF(AND(F1220&lt;&gt;"Belum menjawab",F1220&lt;&gt;"Hadir",F1220&lt;&gt;"Tidak hadir"),"Isi jawapan",IF(F1220="Hadir",IF(NOT(ISNUMBER(G1220)),"Semak jumlah hadir",IF(OR(G1220&lt;1,G1220&gt;E1220,MOD(G1220,1)&lt;&gt;0),"Semak jumlah hadir","OK")),IF(AND(G1220&lt;&gt;"",G1220&lt;&gt;0),"Jumlah perlu kosong / 0","OK")))))))</f>
        <v/>
      </c>
    </row>
    <row r="1221" spans="11:12" ht="30" customHeight="1">
      <c r="K1221" s="9">
        <f>IF(L1221="","",IF(AND(L1221="OK",F1221="Hadir"),G1221,0))</f>
        <v/>
      </c>
      <c r="L1221" s="9">
        <f>IF(AND(A1221="",B1221="",C1221="",D1221="",E1221="",F1221="",G1221="",H1221="",I1221="",J1221=""),"",IF(OR(A1221="",C1221="",COUNTIF(MajlisTetamu,B1221)&lt;&gt;1),"Isi ID / majlis / nama",IF(COUNTIFS(TetamuTable[ID kumpulan],A1221,TetamuTable[Majlis],B1221)&gt;1,"ID berganda untuk majlis",IF(NOT(ISNUMBER(E1221)),"Semak kapasiti",IF(OR(E1221&lt;1,MOD(E1221,1)&lt;&gt;0),"Semak kapasiti",IF(AND(F1221&lt;&gt;"Belum menjawab",F1221&lt;&gt;"Hadir",F1221&lt;&gt;"Tidak hadir"),"Isi jawapan",IF(F1221="Hadir",IF(NOT(ISNUMBER(G1221)),"Semak jumlah hadir",IF(OR(G1221&lt;1,G1221&gt;E1221,MOD(G1221,1)&lt;&gt;0),"Semak jumlah hadir","OK")),IF(AND(G1221&lt;&gt;"",G1221&lt;&gt;0),"Jumlah perlu kosong / 0","OK")))))))</f>
        <v/>
      </c>
    </row>
    <row r="1222" spans="11:12" ht="30" customHeight="1">
      <c r="K1222" s="9">
        <f>IF(L1222="","",IF(AND(L1222="OK",F1222="Hadir"),G1222,0))</f>
        <v/>
      </c>
      <c r="L1222" s="9">
        <f>IF(AND(A1222="",B1222="",C1222="",D1222="",E1222="",F1222="",G1222="",H1222="",I1222="",J1222=""),"",IF(OR(A1222="",C1222="",COUNTIF(MajlisTetamu,B1222)&lt;&gt;1),"Isi ID / majlis / nama",IF(COUNTIFS(TetamuTable[ID kumpulan],A1222,TetamuTable[Majlis],B1222)&gt;1,"ID berganda untuk majlis",IF(NOT(ISNUMBER(E1222)),"Semak kapasiti",IF(OR(E1222&lt;1,MOD(E1222,1)&lt;&gt;0),"Semak kapasiti",IF(AND(F1222&lt;&gt;"Belum menjawab",F1222&lt;&gt;"Hadir",F1222&lt;&gt;"Tidak hadir"),"Isi jawapan",IF(F1222="Hadir",IF(NOT(ISNUMBER(G1222)),"Semak jumlah hadir",IF(OR(G1222&lt;1,G1222&gt;E1222,MOD(G1222,1)&lt;&gt;0),"Semak jumlah hadir","OK")),IF(AND(G1222&lt;&gt;"",G1222&lt;&gt;0),"Jumlah perlu kosong / 0","OK")))))))</f>
        <v/>
      </c>
    </row>
    <row r="1223" spans="11:12" ht="30" customHeight="1">
      <c r="K1223" s="9">
        <f>IF(L1223="","",IF(AND(L1223="OK",F1223="Hadir"),G1223,0))</f>
        <v/>
      </c>
      <c r="L1223" s="9">
        <f>IF(AND(A1223="",B1223="",C1223="",D1223="",E1223="",F1223="",G1223="",H1223="",I1223="",J1223=""),"",IF(OR(A1223="",C1223="",COUNTIF(MajlisTetamu,B1223)&lt;&gt;1),"Isi ID / majlis / nama",IF(COUNTIFS(TetamuTable[ID kumpulan],A1223,TetamuTable[Majlis],B1223)&gt;1,"ID berganda untuk majlis",IF(NOT(ISNUMBER(E1223)),"Semak kapasiti",IF(OR(E1223&lt;1,MOD(E1223,1)&lt;&gt;0),"Semak kapasiti",IF(AND(F1223&lt;&gt;"Belum menjawab",F1223&lt;&gt;"Hadir",F1223&lt;&gt;"Tidak hadir"),"Isi jawapan",IF(F1223="Hadir",IF(NOT(ISNUMBER(G1223)),"Semak jumlah hadir",IF(OR(G1223&lt;1,G1223&gt;E1223,MOD(G1223,1)&lt;&gt;0),"Semak jumlah hadir","OK")),IF(AND(G1223&lt;&gt;"",G1223&lt;&gt;0),"Jumlah perlu kosong / 0","OK")))))))</f>
        <v/>
      </c>
    </row>
    <row r="1224" spans="11:12" ht="30" customHeight="1">
      <c r="K1224" s="9">
        <f>IF(L1224="","",IF(AND(L1224="OK",F1224="Hadir"),G1224,0))</f>
        <v/>
      </c>
      <c r="L1224" s="9">
        <f>IF(AND(A1224="",B1224="",C1224="",D1224="",E1224="",F1224="",G1224="",H1224="",I1224="",J1224=""),"",IF(OR(A1224="",C1224="",COUNTIF(MajlisTetamu,B1224)&lt;&gt;1),"Isi ID / majlis / nama",IF(COUNTIFS(TetamuTable[ID kumpulan],A1224,TetamuTable[Majlis],B1224)&gt;1,"ID berganda untuk majlis",IF(NOT(ISNUMBER(E1224)),"Semak kapasiti",IF(OR(E1224&lt;1,MOD(E1224,1)&lt;&gt;0),"Semak kapasiti",IF(AND(F1224&lt;&gt;"Belum menjawab",F1224&lt;&gt;"Hadir",F1224&lt;&gt;"Tidak hadir"),"Isi jawapan",IF(F1224="Hadir",IF(NOT(ISNUMBER(G1224)),"Semak jumlah hadir",IF(OR(G1224&lt;1,G1224&gt;E1224,MOD(G1224,1)&lt;&gt;0),"Semak jumlah hadir","OK")),IF(AND(G1224&lt;&gt;"",G1224&lt;&gt;0),"Jumlah perlu kosong / 0","OK")))))))</f>
        <v/>
      </c>
    </row>
    <row r="1225" spans="11:12" ht="30" customHeight="1">
      <c r="K1225" s="9">
        <f>IF(L1225="","",IF(AND(L1225="OK",F1225="Hadir"),G1225,0))</f>
        <v/>
      </c>
      <c r="L1225" s="9">
        <f>IF(AND(A1225="",B1225="",C1225="",D1225="",E1225="",F1225="",G1225="",H1225="",I1225="",J1225=""),"",IF(OR(A1225="",C1225="",COUNTIF(MajlisTetamu,B1225)&lt;&gt;1),"Isi ID / majlis / nama",IF(COUNTIFS(TetamuTable[ID kumpulan],A1225,TetamuTable[Majlis],B1225)&gt;1,"ID berganda untuk majlis",IF(NOT(ISNUMBER(E1225)),"Semak kapasiti",IF(OR(E1225&lt;1,MOD(E1225,1)&lt;&gt;0),"Semak kapasiti",IF(AND(F1225&lt;&gt;"Belum menjawab",F1225&lt;&gt;"Hadir",F1225&lt;&gt;"Tidak hadir"),"Isi jawapan",IF(F1225="Hadir",IF(NOT(ISNUMBER(G1225)),"Semak jumlah hadir",IF(OR(G1225&lt;1,G1225&gt;E1225,MOD(G1225,1)&lt;&gt;0),"Semak jumlah hadir","OK")),IF(AND(G1225&lt;&gt;"",G1225&lt;&gt;0),"Jumlah perlu kosong / 0","OK")))))))</f>
        <v/>
      </c>
    </row>
    <row r="1226" spans="11:12" ht="30" customHeight="1">
      <c r="K1226" s="9">
        <f>IF(L1226="","",IF(AND(L1226="OK",F1226="Hadir"),G1226,0))</f>
        <v/>
      </c>
      <c r="L1226" s="9">
        <f>IF(AND(A1226="",B1226="",C1226="",D1226="",E1226="",F1226="",G1226="",H1226="",I1226="",J1226=""),"",IF(OR(A1226="",C1226="",COUNTIF(MajlisTetamu,B1226)&lt;&gt;1),"Isi ID / majlis / nama",IF(COUNTIFS(TetamuTable[ID kumpulan],A1226,TetamuTable[Majlis],B1226)&gt;1,"ID berganda untuk majlis",IF(NOT(ISNUMBER(E1226)),"Semak kapasiti",IF(OR(E1226&lt;1,MOD(E1226,1)&lt;&gt;0),"Semak kapasiti",IF(AND(F1226&lt;&gt;"Belum menjawab",F1226&lt;&gt;"Hadir",F1226&lt;&gt;"Tidak hadir"),"Isi jawapan",IF(F1226="Hadir",IF(NOT(ISNUMBER(G1226)),"Semak jumlah hadir",IF(OR(G1226&lt;1,G1226&gt;E1226,MOD(G1226,1)&lt;&gt;0),"Semak jumlah hadir","OK")),IF(AND(G1226&lt;&gt;"",G1226&lt;&gt;0),"Jumlah perlu kosong / 0","OK")))))))</f>
        <v/>
      </c>
    </row>
    <row r="1227" spans="11:12" ht="30" customHeight="1">
      <c r="K1227" s="9">
        <f>IF(L1227="","",IF(AND(L1227="OK",F1227="Hadir"),G1227,0))</f>
        <v/>
      </c>
      <c r="L1227" s="9">
        <f>IF(AND(A1227="",B1227="",C1227="",D1227="",E1227="",F1227="",G1227="",H1227="",I1227="",J1227=""),"",IF(OR(A1227="",C1227="",COUNTIF(MajlisTetamu,B1227)&lt;&gt;1),"Isi ID / majlis / nama",IF(COUNTIFS(TetamuTable[ID kumpulan],A1227,TetamuTable[Majlis],B1227)&gt;1,"ID berganda untuk majlis",IF(NOT(ISNUMBER(E1227)),"Semak kapasiti",IF(OR(E1227&lt;1,MOD(E1227,1)&lt;&gt;0),"Semak kapasiti",IF(AND(F1227&lt;&gt;"Belum menjawab",F1227&lt;&gt;"Hadir",F1227&lt;&gt;"Tidak hadir"),"Isi jawapan",IF(F1227="Hadir",IF(NOT(ISNUMBER(G1227)),"Semak jumlah hadir",IF(OR(G1227&lt;1,G1227&gt;E1227,MOD(G1227,1)&lt;&gt;0),"Semak jumlah hadir","OK")),IF(AND(G1227&lt;&gt;"",G1227&lt;&gt;0),"Jumlah perlu kosong / 0","OK")))))))</f>
        <v/>
      </c>
    </row>
    <row r="1228" spans="11:12" ht="30" customHeight="1">
      <c r="K1228" s="9">
        <f>IF(L1228="","",IF(AND(L1228="OK",F1228="Hadir"),G1228,0))</f>
        <v/>
      </c>
      <c r="L1228" s="9">
        <f>IF(AND(A1228="",B1228="",C1228="",D1228="",E1228="",F1228="",G1228="",H1228="",I1228="",J1228=""),"",IF(OR(A1228="",C1228="",COUNTIF(MajlisTetamu,B1228)&lt;&gt;1),"Isi ID / majlis / nama",IF(COUNTIFS(TetamuTable[ID kumpulan],A1228,TetamuTable[Majlis],B1228)&gt;1,"ID berganda untuk majlis",IF(NOT(ISNUMBER(E1228)),"Semak kapasiti",IF(OR(E1228&lt;1,MOD(E1228,1)&lt;&gt;0),"Semak kapasiti",IF(AND(F1228&lt;&gt;"Belum menjawab",F1228&lt;&gt;"Hadir",F1228&lt;&gt;"Tidak hadir"),"Isi jawapan",IF(F1228="Hadir",IF(NOT(ISNUMBER(G1228)),"Semak jumlah hadir",IF(OR(G1228&lt;1,G1228&gt;E1228,MOD(G1228,1)&lt;&gt;0),"Semak jumlah hadir","OK")),IF(AND(G1228&lt;&gt;"",G1228&lt;&gt;0),"Jumlah perlu kosong / 0","OK")))))))</f>
        <v/>
      </c>
    </row>
    <row r="1229" spans="11:12" ht="30" customHeight="1">
      <c r="K1229" s="9">
        <f>IF(L1229="","",IF(AND(L1229="OK",F1229="Hadir"),G1229,0))</f>
        <v/>
      </c>
      <c r="L1229" s="9">
        <f>IF(AND(A1229="",B1229="",C1229="",D1229="",E1229="",F1229="",G1229="",H1229="",I1229="",J1229=""),"",IF(OR(A1229="",C1229="",COUNTIF(MajlisTetamu,B1229)&lt;&gt;1),"Isi ID / majlis / nama",IF(COUNTIFS(TetamuTable[ID kumpulan],A1229,TetamuTable[Majlis],B1229)&gt;1,"ID berganda untuk majlis",IF(NOT(ISNUMBER(E1229)),"Semak kapasiti",IF(OR(E1229&lt;1,MOD(E1229,1)&lt;&gt;0),"Semak kapasiti",IF(AND(F1229&lt;&gt;"Belum menjawab",F1229&lt;&gt;"Hadir",F1229&lt;&gt;"Tidak hadir"),"Isi jawapan",IF(F1229="Hadir",IF(NOT(ISNUMBER(G1229)),"Semak jumlah hadir",IF(OR(G1229&lt;1,G1229&gt;E1229,MOD(G1229,1)&lt;&gt;0),"Semak jumlah hadir","OK")),IF(AND(G1229&lt;&gt;"",G1229&lt;&gt;0),"Jumlah perlu kosong / 0","OK")))))))</f>
        <v/>
      </c>
    </row>
    <row r="1230" spans="11:12" ht="30" customHeight="1">
      <c r="K1230" s="9">
        <f>IF(L1230="","",IF(AND(L1230="OK",F1230="Hadir"),G1230,0))</f>
        <v/>
      </c>
      <c r="L1230" s="9">
        <f>IF(AND(A1230="",B1230="",C1230="",D1230="",E1230="",F1230="",G1230="",H1230="",I1230="",J1230=""),"",IF(OR(A1230="",C1230="",COUNTIF(MajlisTetamu,B1230)&lt;&gt;1),"Isi ID / majlis / nama",IF(COUNTIFS(TetamuTable[ID kumpulan],A1230,TetamuTable[Majlis],B1230)&gt;1,"ID berganda untuk majlis",IF(NOT(ISNUMBER(E1230)),"Semak kapasiti",IF(OR(E1230&lt;1,MOD(E1230,1)&lt;&gt;0),"Semak kapasiti",IF(AND(F1230&lt;&gt;"Belum menjawab",F1230&lt;&gt;"Hadir",F1230&lt;&gt;"Tidak hadir"),"Isi jawapan",IF(F1230="Hadir",IF(NOT(ISNUMBER(G1230)),"Semak jumlah hadir",IF(OR(G1230&lt;1,G1230&gt;E1230,MOD(G1230,1)&lt;&gt;0),"Semak jumlah hadir","OK")),IF(AND(G1230&lt;&gt;"",G1230&lt;&gt;0),"Jumlah perlu kosong / 0","OK")))))))</f>
        <v/>
      </c>
    </row>
    <row r="1231" spans="11:12" ht="30" customHeight="1">
      <c r="K1231" s="9">
        <f>IF(L1231="","",IF(AND(L1231="OK",F1231="Hadir"),G1231,0))</f>
        <v/>
      </c>
      <c r="L1231" s="9">
        <f>IF(AND(A1231="",B1231="",C1231="",D1231="",E1231="",F1231="",G1231="",H1231="",I1231="",J1231=""),"",IF(OR(A1231="",C1231="",COUNTIF(MajlisTetamu,B1231)&lt;&gt;1),"Isi ID / majlis / nama",IF(COUNTIFS(TetamuTable[ID kumpulan],A1231,TetamuTable[Majlis],B1231)&gt;1,"ID berganda untuk majlis",IF(NOT(ISNUMBER(E1231)),"Semak kapasiti",IF(OR(E1231&lt;1,MOD(E1231,1)&lt;&gt;0),"Semak kapasiti",IF(AND(F1231&lt;&gt;"Belum menjawab",F1231&lt;&gt;"Hadir",F1231&lt;&gt;"Tidak hadir"),"Isi jawapan",IF(F1231="Hadir",IF(NOT(ISNUMBER(G1231)),"Semak jumlah hadir",IF(OR(G1231&lt;1,G1231&gt;E1231,MOD(G1231,1)&lt;&gt;0),"Semak jumlah hadir","OK")),IF(AND(G1231&lt;&gt;"",G1231&lt;&gt;0),"Jumlah perlu kosong / 0","OK")))))))</f>
        <v/>
      </c>
    </row>
    <row r="1232" spans="11:12" ht="30" customHeight="1">
      <c r="K1232" s="9">
        <f>IF(L1232="","",IF(AND(L1232="OK",F1232="Hadir"),G1232,0))</f>
        <v/>
      </c>
      <c r="L1232" s="9">
        <f>IF(AND(A1232="",B1232="",C1232="",D1232="",E1232="",F1232="",G1232="",H1232="",I1232="",J1232=""),"",IF(OR(A1232="",C1232="",COUNTIF(MajlisTetamu,B1232)&lt;&gt;1),"Isi ID / majlis / nama",IF(COUNTIFS(TetamuTable[ID kumpulan],A1232,TetamuTable[Majlis],B1232)&gt;1,"ID berganda untuk majlis",IF(NOT(ISNUMBER(E1232)),"Semak kapasiti",IF(OR(E1232&lt;1,MOD(E1232,1)&lt;&gt;0),"Semak kapasiti",IF(AND(F1232&lt;&gt;"Belum menjawab",F1232&lt;&gt;"Hadir",F1232&lt;&gt;"Tidak hadir"),"Isi jawapan",IF(F1232="Hadir",IF(NOT(ISNUMBER(G1232)),"Semak jumlah hadir",IF(OR(G1232&lt;1,G1232&gt;E1232,MOD(G1232,1)&lt;&gt;0),"Semak jumlah hadir","OK")),IF(AND(G1232&lt;&gt;"",G1232&lt;&gt;0),"Jumlah perlu kosong / 0","OK")))))))</f>
        <v/>
      </c>
    </row>
    <row r="1233" spans="11:12" ht="30" customHeight="1">
      <c r="K1233" s="9">
        <f>IF(L1233="","",IF(AND(L1233="OK",F1233="Hadir"),G1233,0))</f>
        <v/>
      </c>
      <c r="L1233" s="9">
        <f>IF(AND(A1233="",B1233="",C1233="",D1233="",E1233="",F1233="",G1233="",H1233="",I1233="",J1233=""),"",IF(OR(A1233="",C1233="",COUNTIF(MajlisTetamu,B1233)&lt;&gt;1),"Isi ID / majlis / nama",IF(COUNTIFS(TetamuTable[ID kumpulan],A1233,TetamuTable[Majlis],B1233)&gt;1,"ID berganda untuk majlis",IF(NOT(ISNUMBER(E1233)),"Semak kapasiti",IF(OR(E1233&lt;1,MOD(E1233,1)&lt;&gt;0),"Semak kapasiti",IF(AND(F1233&lt;&gt;"Belum menjawab",F1233&lt;&gt;"Hadir",F1233&lt;&gt;"Tidak hadir"),"Isi jawapan",IF(F1233="Hadir",IF(NOT(ISNUMBER(G1233)),"Semak jumlah hadir",IF(OR(G1233&lt;1,G1233&gt;E1233,MOD(G1233,1)&lt;&gt;0),"Semak jumlah hadir","OK")),IF(AND(G1233&lt;&gt;"",G1233&lt;&gt;0),"Jumlah perlu kosong / 0","OK")))))))</f>
        <v/>
      </c>
    </row>
    <row r="1234" spans="11:12" ht="30" customHeight="1">
      <c r="K1234" s="9">
        <f>IF(L1234="","",IF(AND(L1234="OK",F1234="Hadir"),G1234,0))</f>
        <v/>
      </c>
      <c r="L1234" s="9">
        <f>IF(AND(A1234="",B1234="",C1234="",D1234="",E1234="",F1234="",G1234="",H1234="",I1234="",J1234=""),"",IF(OR(A1234="",C1234="",COUNTIF(MajlisTetamu,B1234)&lt;&gt;1),"Isi ID / majlis / nama",IF(COUNTIFS(TetamuTable[ID kumpulan],A1234,TetamuTable[Majlis],B1234)&gt;1,"ID berganda untuk majlis",IF(NOT(ISNUMBER(E1234)),"Semak kapasiti",IF(OR(E1234&lt;1,MOD(E1234,1)&lt;&gt;0),"Semak kapasiti",IF(AND(F1234&lt;&gt;"Belum menjawab",F1234&lt;&gt;"Hadir",F1234&lt;&gt;"Tidak hadir"),"Isi jawapan",IF(F1234="Hadir",IF(NOT(ISNUMBER(G1234)),"Semak jumlah hadir",IF(OR(G1234&lt;1,G1234&gt;E1234,MOD(G1234,1)&lt;&gt;0),"Semak jumlah hadir","OK")),IF(AND(G1234&lt;&gt;"",G1234&lt;&gt;0),"Jumlah perlu kosong / 0","OK")))))))</f>
        <v/>
      </c>
    </row>
    <row r="1235" spans="11:12" ht="30" customHeight="1">
      <c r="K1235" s="9">
        <f>IF(L1235="","",IF(AND(L1235="OK",F1235="Hadir"),G1235,0))</f>
        <v/>
      </c>
      <c r="L1235" s="9">
        <f>IF(AND(A1235="",B1235="",C1235="",D1235="",E1235="",F1235="",G1235="",H1235="",I1235="",J1235=""),"",IF(OR(A1235="",C1235="",COUNTIF(MajlisTetamu,B1235)&lt;&gt;1),"Isi ID / majlis / nama",IF(COUNTIFS(TetamuTable[ID kumpulan],A1235,TetamuTable[Majlis],B1235)&gt;1,"ID berganda untuk majlis",IF(NOT(ISNUMBER(E1235)),"Semak kapasiti",IF(OR(E1235&lt;1,MOD(E1235,1)&lt;&gt;0),"Semak kapasiti",IF(AND(F1235&lt;&gt;"Belum menjawab",F1235&lt;&gt;"Hadir",F1235&lt;&gt;"Tidak hadir"),"Isi jawapan",IF(F1235="Hadir",IF(NOT(ISNUMBER(G1235)),"Semak jumlah hadir",IF(OR(G1235&lt;1,G1235&gt;E1235,MOD(G1235,1)&lt;&gt;0),"Semak jumlah hadir","OK")),IF(AND(G1235&lt;&gt;"",G1235&lt;&gt;0),"Jumlah perlu kosong / 0","OK")))))))</f>
        <v/>
      </c>
    </row>
    <row r="1236" spans="11:12" ht="30" customHeight="1">
      <c r="K1236" s="9">
        <f>IF(L1236="","",IF(AND(L1236="OK",F1236="Hadir"),G1236,0))</f>
        <v/>
      </c>
      <c r="L1236" s="9">
        <f>IF(AND(A1236="",B1236="",C1236="",D1236="",E1236="",F1236="",G1236="",H1236="",I1236="",J1236=""),"",IF(OR(A1236="",C1236="",COUNTIF(MajlisTetamu,B1236)&lt;&gt;1),"Isi ID / majlis / nama",IF(COUNTIFS(TetamuTable[ID kumpulan],A1236,TetamuTable[Majlis],B1236)&gt;1,"ID berganda untuk majlis",IF(NOT(ISNUMBER(E1236)),"Semak kapasiti",IF(OR(E1236&lt;1,MOD(E1236,1)&lt;&gt;0),"Semak kapasiti",IF(AND(F1236&lt;&gt;"Belum menjawab",F1236&lt;&gt;"Hadir",F1236&lt;&gt;"Tidak hadir"),"Isi jawapan",IF(F1236="Hadir",IF(NOT(ISNUMBER(G1236)),"Semak jumlah hadir",IF(OR(G1236&lt;1,G1236&gt;E1236,MOD(G1236,1)&lt;&gt;0),"Semak jumlah hadir","OK")),IF(AND(G1236&lt;&gt;"",G1236&lt;&gt;0),"Jumlah perlu kosong / 0","OK")))))))</f>
        <v/>
      </c>
    </row>
    <row r="1237" spans="11:12" ht="30" customHeight="1">
      <c r="K1237" s="9">
        <f>IF(L1237="","",IF(AND(L1237="OK",F1237="Hadir"),G1237,0))</f>
        <v/>
      </c>
      <c r="L1237" s="9">
        <f>IF(AND(A1237="",B1237="",C1237="",D1237="",E1237="",F1237="",G1237="",H1237="",I1237="",J1237=""),"",IF(OR(A1237="",C1237="",COUNTIF(MajlisTetamu,B1237)&lt;&gt;1),"Isi ID / majlis / nama",IF(COUNTIFS(TetamuTable[ID kumpulan],A1237,TetamuTable[Majlis],B1237)&gt;1,"ID berganda untuk majlis",IF(NOT(ISNUMBER(E1237)),"Semak kapasiti",IF(OR(E1237&lt;1,MOD(E1237,1)&lt;&gt;0),"Semak kapasiti",IF(AND(F1237&lt;&gt;"Belum menjawab",F1237&lt;&gt;"Hadir",F1237&lt;&gt;"Tidak hadir"),"Isi jawapan",IF(F1237="Hadir",IF(NOT(ISNUMBER(G1237)),"Semak jumlah hadir",IF(OR(G1237&lt;1,G1237&gt;E1237,MOD(G1237,1)&lt;&gt;0),"Semak jumlah hadir","OK")),IF(AND(G1237&lt;&gt;"",G1237&lt;&gt;0),"Jumlah perlu kosong / 0","OK")))))))</f>
        <v/>
      </c>
    </row>
    <row r="1238" spans="11:12" ht="30" customHeight="1">
      <c r="K1238" s="9">
        <f>IF(L1238="","",IF(AND(L1238="OK",F1238="Hadir"),G1238,0))</f>
        <v/>
      </c>
      <c r="L1238" s="9">
        <f>IF(AND(A1238="",B1238="",C1238="",D1238="",E1238="",F1238="",G1238="",H1238="",I1238="",J1238=""),"",IF(OR(A1238="",C1238="",COUNTIF(MajlisTetamu,B1238)&lt;&gt;1),"Isi ID / majlis / nama",IF(COUNTIFS(TetamuTable[ID kumpulan],A1238,TetamuTable[Majlis],B1238)&gt;1,"ID berganda untuk majlis",IF(NOT(ISNUMBER(E1238)),"Semak kapasiti",IF(OR(E1238&lt;1,MOD(E1238,1)&lt;&gt;0),"Semak kapasiti",IF(AND(F1238&lt;&gt;"Belum menjawab",F1238&lt;&gt;"Hadir",F1238&lt;&gt;"Tidak hadir"),"Isi jawapan",IF(F1238="Hadir",IF(NOT(ISNUMBER(G1238)),"Semak jumlah hadir",IF(OR(G1238&lt;1,G1238&gt;E1238,MOD(G1238,1)&lt;&gt;0),"Semak jumlah hadir","OK")),IF(AND(G1238&lt;&gt;"",G1238&lt;&gt;0),"Jumlah perlu kosong / 0","OK")))))))</f>
        <v/>
      </c>
    </row>
    <row r="1239" spans="11:12" ht="30" customHeight="1">
      <c r="K1239" s="9">
        <f>IF(L1239="","",IF(AND(L1239="OK",F1239="Hadir"),G1239,0))</f>
        <v/>
      </c>
      <c r="L1239" s="9">
        <f>IF(AND(A1239="",B1239="",C1239="",D1239="",E1239="",F1239="",G1239="",H1239="",I1239="",J1239=""),"",IF(OR(A1239="",C1239="",COUNTIF(MajlisTetamu,B1239)&lt;&gt;1),"Isi ID / majlis / nama",IF(COUNTIFS(TetamuTable[ID kumpulan],A1239,TetamuTable[Majlis],B1239)&gt;1,"ID berganda untuk majlis",IF(NOT(ISNUMBER(E1239)),"Semak kapasiti",IF(OR(E1239&lt;1,MOD(E1239,1)&lt;&gt;0),"Semak kapasiti",IF(AND(F1239&lt;&gt;"Belum menjawab",F1239&lt;&gt;"Hadir",F1239&lt;&gt;"Tidak hadir"),"Isi jawapan",IF(F1239="Hadir",IF(NOT(ISNUMBER(G1239)),"Semak jumlah hadir",IF(OR(G1239&lt;1,G1239&gt;E1239,MOD(G1239,1)&lt;&gt;0),"Semak jumlah hadir","OK")),IF(AND(G1239&lt;&gt;"",G1239&lt;&gt;0),"Jumlah perlu kosong / 0","OK")))))))</f>
        <v/>
      </c>
    </row>
    <row r="1240" spans="11:12" ht="30" customHeight="1">
      <c r="K1240" s="9">
        <f>IF(L1240="","",IF(AND(L1240="OK",F1240="Hadir"),G1240,0))</f>
        <v/>
      </c>
      <c r="L1240" s="9">
        <f>IF(AND(A1240="",B1240="",C1240="",D1240="",E1240="",F1240="",G1240="",H1240="",I1240="",J1240=""),"",IF(OR(A1240="",C1240="",COUNTIF(MajlisTetamu,B1240)&lt;&gt;1),"Isi ID / majlis / nama",IF(COUNTIFS(TetamuTable[ID kumpulan],A1240,TetamuTable[Majlis],B1240)&gt;1,"ID berganda untuk majlis",IF(NOT(ISNUMBER(E1240)),"Semak kapasiti",IF(OR(E1240&lt;1,MOD(E1240,1)&lt;&gt;0),"Semak kapasiti",IF(AND(F1240&lt;&gt;"Belum menjawab",F1240&lt;&gt;"Hadir",F1240&lt;&gt;"Tidak hadir"),"Isi jawapan",IF(F1240="Hadir",IF(NOT(ISNUMBER(G1240)),"Semak jumlah hadir",IF(OR(G1240&lt;1,G1240&gt;E1240,MOD(G1240,1)&lt;&gt;0),"Semak jumlah hadir","OK")),IF(AND(G1240&lt;&gt;"",G1240&lt;&gt;0),"Jumlah perlu kosong / 0","OK")))))))</f>
        <v/>
      </c>
    </row>
    <row r="1241" spans="11:12" ht="30" customHeight="1">
      <c r="K1241" s="9">
        <f>IF(L1241="","",IF(AND(L1241="OK",F1241="Hadir"),G1241,0))</f>
        <v/>
      </c>
      <c r="L1241" s="9">
        <f>IF(AND(A1241="",B1241="",C1241="",D1241="",E1241="",F1241="",G1241="",H1241="",I1241="",J1241=""),"",IF(OR(A1241="",C1241="",COUNTIF(MajlisTetamu,B1241)&lt;&gt;1),"Isi ID / majlis / nama",IF(COUNTIFS(TetamuTable[ID kumpulan],A1241,TetamuTable[Majlis],B1241)&gt;1,"ID berganda untuk majlis",IF(NOT(ISNUMBER(E1241)),"Semak kapasiti",IF(OR(E1241&lt;1,MOD(E1241,1)&lt;&gt;0),"Semak kapasiti",IF(AND(F1241&lt;&gt;"Belum menjawab",F1241&lt;&gt;"Hadir",F1241&lt;&gt;"Tidak hadir"),"Isi jawapan",IF(F1241="Hadir",IF(NOT(ISNUMBER(G1241)),"Semak jumlah hadir",IF(OR(G1241&lt;1,G1241&gt;E1241,MOD(G1241,1)&lt;&gt;0),"Semak jumlah hadir","OK")),IF(AND(G1241&lt;&gt;"",G1241&lt;&gt;0),"Jumlah perlu kosong / 0","OK")))))))</f>
        <v/>
      </c>
    </row>
    <row r="1242" spans="11:12" ht="30" customHeight="1">
      <c r="K1242" s="9">
        <f>IF(L1242="","",IF(AND(L1242="OK",F1242="Hadir"),G1242,0))</f>
        <v/>
      </c>
      <c r="L1242" s="9">
        <f>IF(AND(A1242="",B1242="",C1242="",D1242="",E1242="",F1242="",G1242="",H1242="",I1242="",J1242=""),"",IF(OR(A1242="",C1242="",COUNTIF(MajlisTetamu,B1242)&lt;&gt;1),"Isi ID / majlis / nama",IF(COUNTIFS(TetamuTable[ID kumpulan],A1242,TetamuTable[Majlis],B1242)&gt;1,"ID berganda untuk majlis",IF(NOT(ISNUMBER(E1242)),"Semak kapasiti",IF(OR(E1242&lt;1,MOD(E1242,1)&lt;&gt;0),"Semak kapasiti",IF(AND(F1242&lt;&gt;"Belum menjawab",F1242&lt;&gt;"Hadir",F1242&lt;&gt;"Tidak hadir"),"Isi jawapan",IF(F1242="Hadir",IF(NOT(ISNUMBER(G1242)),"Semak jumlah hadir",IF(OR(G1242&lt;1,G1242&gt;E1242,MOD(G1242,1)&lt;&gt;0),"Semak jumlah hadir","OK")),IF(AND(G1242&lt;&gt;"",G1242&lt;&gt;0),"Jumlah perlu kosong / 0","OK")))))))</f>
        <v/>
      </c>
    </row>
    <row r="1243" spans="11:12" ht="30" customHeight="1">
      <c r="K1243" s="9">
        <f>IF(L1243="","",IF(AND(L1243="OK",F1243="Hadir"),G1243,0))</f>
        <v/>
      </c>
      <c r="L1243" s="9">
        <f>IF(AND(A1243="",B1243="",C1243="",D1243="",E1243="",F1243="",G1243="",H1243="",I1243="",J1243=""),"",IF(OR(A1243="",C1243="",COUNTIF(MajlisTetamu,B1243)&lt;&gt;1),"Isi ID / majlis / nama",IF(COUNTIFS(TetamuTable[ID kumpulan],A1243,TetamuTable[Majlis],B1243)&gt;1,"ID berganda untuk majlis",IF(NOT(ISNUMBER(E1243)),"Semak kapasiti",IF(OR(E1243&lt;1,MOD(E1243,1)&lt;&gt;0),"Semak kapasiti",IF(AND(F1243&lt;&gt;"Belum menjawab",F1243&lt;&gt;"Hadir",F1243&lt;&gt;"Tidak hadir"),"Isi jawapan",IF(F1243="Hadir",IF(NOT(ISNUMBER(G1243)),"Semak jumlah hadir",IF(OR(G1243&lt;1,G1243&gt;E1243,MOD(G1243,1)&lt;&gt;0),"Semak jumlah hadir","OK")),IF(AND(G1243&lt;&gt;"",G1243&lt;&gt;0),"Jumlah perlu kosong / 0","OK")))))))</f>
        <v/>
      </c>
    </row>
    <row r="1244" spans="11:12" ht="30" customHeight="1">
      <c r="K1244" s="9">
        <f>IF(L1244="","",IF(AND(L1244="OK",F1244="Hadir"),G1244,0))</f>
        <v/>
      </c>
      <c r="L1244" s="9">
        <f>IF(AND(A1244="",B1244="",C1244="",D1244="",E1244="",F1244="",G1244="",H1244="",I1244="",J1244=""),"",IF(OR(A1244="",C1244="",COUNTIF(MajlisTetamu,B1244)&lt;&gt;1),"Isi ID / majlis / nama",IF(COUNTIFS(TetamuTable[ID kumpulan],A1244,TetamuTable[Majlis],B1244)&gt;1,"ID berganda untuk majlis",IF(NOT(ISNUMBER(E1244)),"Semak kapasiti",IF(OR(E1244&lt;1,MOD(E1244,1)&lt;&gt;0),"Semak kapasiti",IF(AND(F1244&lt;&gt;"Belum menjawab",F1244&lt;&gt;"Hadir",F1244&lt;&gt;"Tidak hadir"),"Isi jawapan",IF(F1244="Hadir",IF(NOT(ISNUMBER(G1244)),"Semak jumlah hadir",IF(OR(G1244&lt;1,G1244&gt;E1244,MOD(G1244,1)&lt;&gt;0),"Semak jumlah hadir","OK")),IF(AND(G1244&lt;&gt;"",G1244&lt;&gt;0),"Jumlah perlu kosong / 0","OK")))))))</f>
        <v/>
      </c>
    </row>
    <row r="1245" spans="11:12" ht="30" customHeight="1">
      <c r="K1245" s="9">
        <f>IF(L1245="","",IF(AND(L1245="OK",F1245="Hadir"),G1245,0))</f>
        <v/>
      </c>
      <c r="L1245" s="9">
        <f>IF(AND(A1245="",B1245="",C1245="",D1245="",E1245="",F1245="",G1245="",H1245="",I1245="",J1245=""),"",IF(OR(A1245="",C1245="",COUNTIF(MajlisTetamu,B1245)&lt;&gt;1),"Isi ID / majlis / nama",IF(COUNTIFS(TetamuTable[ID kumpulan],A1245,TetamuTable[Majlis],B1245)&gt;1,"ID berganda untuk majlis",IF(NOT(ISNUMBER(E1245)),"Semak kapasiti",IF(OR(E1245&lt;1,MOD(E1245,1)&lt;&gt;0),"Semak kapasiti",IF(AND(F1245&lt;&gt;"Belum menjawab",F1245&lt;&gt;"Hadir",F1245&lt;&gt;"Tidak hadir"),"Isi jawapan",IF(F1245="Hadir",IF(NOT(ISNUMBER(G1245)),"Semak jumlah hadir",IF(OR(G1245&lt;1,G1245&gt;E1245,MOD(G1245,1)&lt;&gt;0),"Semak jumlah hadir","OK")),IF(AND(G1245&lt;&gt;"",G1245&lt;&gt;0),"Jumlah perlu kosong / 0","OK")))))))</f>
        <v/>
      </c>
    </row>
    <row r="1246" spans="11:12" ht="30" customHeight="1">
      <c r="K1246" s="9">
        <f>IF(L1246="","",IF(AND(L1246="OK",F1246="Hadir"),G1246,0))</f>
        <v/>
      </c>
      <c r="L1246" s="9">
        <f>IF(AND(A1246="",B1246="",C1246="",D1246="",E1246="",F1246="",G1246="",H1246="",I1246="",J1246=""),"",IF(OR(A1246="",C1246="",COUNTIF(MajlisTetamu,B1246)&lt;&gt;1),"Isi ID / majlis / nama",IF(COUNTIFS(TetamuTable[ID kumpulan],A1246,TetamuTable[Majlis],B1246)&gt;1,"ID berganda untuk majlis",IF(NOT(ISNUMBER(E1246)),"Semak kapasiti",IF(OR(E1246&lt;1,MOD(E1246,1)&lt;&gt;0),"Semak kapasiti",IF(AND(F1246&lt;&gt;"Belum menjawab",F1246&lt;&gt;"Hadir",F1246&lt;&gt;"Tidak hadir"),"Isi jawapan",IF(F1246="Hadir",IF(NOT(ISNUMBER(G1246)),"Semak jumlah hadir",IF(OR(G1246&lt;1,G1246&gt;E1246,MOD(G1246,1)&lt;&gt;0),"Semak jumlah hadir","OK")),IF(AND(G1246&lt;&gt;"",G1246&lt;&gt;0),"Jumlah perlu kosong / 0","OK")))))))</f>
        <v/>
      </c>
    </row>
    <row r="1247" spans="11:12" ht="30" customHeight="1">
      <c r="K1247" s="9">
        <f>IF(L1247="","",IF(AND(L1247="OK",F1247="Hadir"),G1247,0))</f>
        <v/>
      </c>
      <c r="L1247" s="9">
        <f>IF(AND(A1247="",B1247="",C1247="",D1247="",E1247="",F1247="",G1247="",H1247="",I1247="",J1247=""),"",IF(OR(A1247="",C1247="",COUNTIF(MajlisTetamu,B1247)&lt;&gt;1),"Isi ID / majlis / nama",IF(COUNTIFS(TetamuTable[ID kumpulan],A1247,TetamuTable[Majlis],B1247)&gt;1,"ID berganda untuk majlis",IF(NOT(ISNUMBER(E1247)),"Semak kapasiti",IF(OR(E1247&lt;1,MOD(E1247,1)&lt;&gt;0),"Semak kapasiti",IF(AND(F1247&lt;&gt;"Belum menjawab",F1247&lt;&gt;"Hadir",F1247&lt;&gt;"Tidak hadir"),"Isi jawapan",IF(F1247="Hadir",IF(NOT(ISNUMBER(G1247)),"Semak jumlah hadir",IF(OR(G1247&lt;1,G1247&gt;E1247,MOD(G1247,1)&lt;&gt;0),"Semak jumlah hadir","OK")),IF(AND(G1247&lt;&gt;"",G1247&lt;&gt;0),"Jumlah perlu kosong / 0","OK")))))))</f>
        <v/>
      </c>
    </row>
    <row r="1248" spans="11:12" ht="30" customHeight="1">
      <c r="K1248" s="9">
        <f>IF(L1248="","",IF(AND(L1248="OK",F1248="Hadir"),G1248,0))</f>
        <v/>
      </c>
      <c r="L1248" s="9">
        <f>IF(AND(A1248="",B1248="",C1248="",D1248="",E1248="",F1248="",G1248="",H1248="",I1248="",J1248=""),"",IF(OR(A1248="",C1248="",COUNTIF(MajlisTetamu,B1248)&lt;&gt;1),"Isi ID / majlis / nama",IF(COUNTIFS(TetamuTable[ID kumpulan],A1248,TetamuTable[Majlis],B1248)&gt;1,"ID berganda untuk majlis",IF(NOT(ISNUMBER(E1248)),"Semak kapasiti",IF(OR(E1248&lt;1,MOD(E1248,1)&lt;&gt;0),"Semak kapasiti",IF(AND(F1248&lt;&gt;"Belum menjawab",F1248&lt;&gt;"Hadir",F1248&lt;&gt;"Tidak hadir"),"Isi jawapan",IF(F1248="Hadir",IF(NOT(ISNUMBER(G1248)),"Semak jumlah hadir",IF(OR(G1248&lt;1,G1248&gt;E1248,MOD(G1248,1)&lt;&gt;0),"Semak jumlah hadir","OK")),IF(AND(G1248&lt;&gt;"",G1248&lt;&gt;0),"Jumlah perlu kosong / 0","OK")))))))</f>
        <v/>
      </c>
    </row>
    <row r="1249" spans="11:12" ht="30" customHeight="1">
      <c r="K1249" s="9">
        <f>IF(L1249="","",IF(AND(L1249="OK",F1249="Hadir"),G1249,0))</f>
        <v/>
      </c>
      <c r="L1249" s="9">
        <f>IF(AND(A1249="",B1249="",C1249="",D1249="",E1249="",F1249="",G1249="",H1249="",I1249="",J1249=""),"",IF(OR(A1249="",C1249="",COUNTIF(MajlisTetamu,B1249)&lt;&gt;1),"Isi ID / majlis / nama",IF(COUNTIFS(TetamuTable[ID kumpulan],A1249,TetamuTable[Majlis],B1249)&gt;1,"ID berganda untuk majlis",IF(NOT(ISNUMBER(E1249)),"Semak kapasiti",IF(OR(E1249&lt;1,MOD(E1249,1)&lt;&gt;0),"Semak kapasiti",IF(AND(F1249&lt;&gt;"Belum menjawab",F1249&lt;&gt;"Hadir",F1249&lt;&gt;"Tidak hadir"),"Isi jawapan",IF(F1249="Hadir",IF(NOT(ISNUMBER(G1249)),"Semak jumlah hadir",IF(OR(G1249&lt;1,G1249&gt;E1249,MOD(G1249,1)&lt;&gt;0),"Semak jumlah hadir","OK")),IF(AND(G1249&lt;&gt;"",G1249&lt;&gt;0),"Jumlah perlu kosong / 0","OK")))))))</f>
        <v/>
      </c>
    </row>
    <row r="1250" spans="11:12" ht="30" customHeight="1">
      <c r="K1250" s="9">
        <f>IF(L1250="","",IF(AND(L1250="OK",F1250="Hadir"),G1250,0))</f>
        <v/>
      </c>
      <c r="L1250" s="9">
        <f>IF(AND(A1250="",B1250="",C1250="",D1250="",E1250="",F1250="",G1250="",H1250="",I1250="",J1250=""),"",IF(OR(A1250="",C1250="",COUNTIF(MajlisTetamu,B1250)&lt;&gt;1),"Isi ID / majlis / nama",IF(COUNTIFS(TetamuTable[ID kumpulan],A1250,TetamuTable[Majlis],B1250)&gt;1,"ID berganda untuk majlis",IF(NOT(ISNUMBER(E1250)),"Semak kapasiti",IF(OR(E1250&lt;1,MOD(E1250,1)&lt;&gt;0),"Semak kapasiti",IF(AND(F1250&lt;&gt;"Belum menjawab",F1250&lt;&gt;"Hadir",F1250&lt;&gt;"Tidak hadir"),"Isi jawapan",IF(F1250="Hadir",IF(NOT(ISNUMBER(G1250)),"Semak jumlah hadir",IF(OR(G1250&lt;1,G1250&gt;E1250,MOD(G1250,1)&lt;&gt;0),"Semak jumlah hadir","OK")),IF(AND(G1250&lt;&gt;"",G1250&lt;&gt;0),"Jumlah perlu kosong / 0","OK")))))))</f>
        <v/>
      </c>
    </row>
    <row r="1251" spans="11:12" ht="30" customHeight="1">
      <c r="K1251" s="9">
        <f>IF(L1251="","",IF(AND(L1251="OK",F1251="Hadir"),G1251,0))</f>
        <v/>
      </c>
      <c r="L1251" s="9">
        <f>IF(AND(A1251="",B1251="",C1251="",D1251="",E1251="",F1251="",G1251="",H1251="",I1251="",J1251=""),"",IF(OR(A1251="",C1251="",COUNTIF(MajlisTetamu,B1251)&lt;&gt;1),"Isi ID / majlis / nama",IF(COUNTIFS(TetamuTable[ID kumpulan],A1251,TetamuTable[Majlis],B1251)&gt;1,"ID berganda untuk majlis",IF(NOT(ISNUMBER(E1251)),"Semak kapasiti",IF(OR(E1251&lt;1,MOD(E1251,1)&lt;&gt;0),"Semak kapasiti",IF(AND(F1251&lt;&gt;"Belum menjawab",F1251&lt;&gt;"Hadir",F1251&lt;&gt;"Tidak hadir"),"Isi jawapan",IF(F1251="Hadir",IF(NOT(ISNUMBER(G1251)),"Semak jumlah hadir",IF(OR(G1251&lt;1,G1251&gt;E1251,MOD(G1251,1)&lt;&gt;0),"Semak jumlah hadir","OK")),IF(AND(G1251&lt;&gt;"",G1251&lt;&gt;0),"Jumlah perlu kosong / 0","OK")))))))</f>
        <v/>
      </c>
    </row>
    <row r="1252" spans="11:12" ht="30" customHeight="1">
      <c r="K1252" s="9">
        <f>IF(L1252="","",IF(AND(L1252="OK",F1252="Hadir"),G1252,0))</f>
        <v/>
      </c>
      <c r="L1252" s="9">
        <f>IF(AND(A1252="",B1252="",C1252="",D1252="",E1252="",F1252="",G1252="",H1252="",I1252="",J1252=""),"",IF(OR(A1252="",C1252="",COUNTIF(MajlisTetamu,B1252)&lt;&gt;1),"Isi ID / majlis / nama",IF(COUNTIFS(TetamuTable[ID kumpulan],A1252,TetamuTable[Majlis],B1252)&gt;1,"ID berganda untuk majlis",IF(NOT(ISNUMBER(E1252)),"Semak kapasiti",IF(OR(E1252&lt;1,MOD(E1252,1)&lt;&gt;0),"Semak kapasiti",IF(AND(F1252&lt;&gt;"Belum menjawab",F1252&lt;&gt;"Hadir",F1252&lt;&gt;"Tidak hadir"),"Isi jawapan",IF(F1252="Hadir",IF(NOT(ISNUMBER(G1252)),"Semak jumlah hadir",IF(OR(G1252&lt;1,G1252&gt;E1252,MOD(G1252,1)&lt;&gt;0),"Semak jumlah hadir","OK")),IF(AND(G1252&lt;&gt;"",G1252&lt;&gt;0),"Jumlah perlu kosong / 0","OK")))))))</f>
        <v/>
      </c>
    </row>
    <row r="1253" spans="11:12" ht="30" customHeight="1">
      <c r="K1253" s="9">
        <f>IF(L1253="","",IF(AND(L1253="OK",F1253="Hadir"),G1253,0))</f>
        <v/>
      </c>
      <c r="L1253" s="9">
        <f>IF(AND(A1253="",B1253="",C1253="",D1253="",E1253="",F1253="",G1253="",H1253="",I1253="",J1253=""),"",IF(OR(A1253="",C1253="",COUNTIF(MajlisTetamu,B1253)&lt;&gt;1),"Isi ID / majlis / nama",IF(COUNTIFS(TetamuTable[ID kumpulan],A1253,TetamuTable[Majlis],B1253)&gt;1,"ID berganda untuk majlis",IF(NOT(ISNUMBER(E1253)),"Semak kapasiti",IF(OR(E1253&lt;1,MOD(E1253,1)&lt;&gt;0),"Semak kapasiti",IF(AND(F1253&lt;&gt;"Belum menjawab",F1253&lt;&gt;"Hadir",F1253&lt;&gt;"Tidak hadir"),"Isi jawapan",IF(F1253="Hadir",IF(NOT(ISNUMBER(G1253)),"Semak jumlah hadir",IF(OR(G1253&lt;1,G1253&gt;E1253,MOD(G1253,1)&lt;&gt;0),"Semak jumlah hadir","OK")),IF(AND(G1253&lt;&gt;"",G1253&lt;&gt;0),"Jumlah perlu kosong / 0","OK")))))))</f>
        <v/>
      </c>
    </row>
    <row r="1254" spans="11:12" ht="30" customHeight="1">
      <c r="K1254" s="9">
        <f>IF(L1254="","",IF(AND(L1254="OK",F1254="Hadir"),G1254,0))</f>
        <v/>
      </c>
      <c r="L1254" s="9">
        <f>IF(AND(A1254="",B1254="",C1254="",D1254="",E1254="",F1254="",G1254="",H1254="",I1254="",J1254=""),"",IF(OR(A1254="",C1254="",COUNTIF(MajlisTetamu,B1254)&lt;&gt;1),"Isi ID / majlis / nama",IF(COUNTIFS(TetamuTable[ID kumpulan],A1254,TetamuTable[Majlis],B1254)&gt;1,"ID berganda untuk majlis",IF(NOT(ISNUMBER(E1254)),"Semak kapasiti",IF(OR(E1254&lt;1,MOD(E1254,1)&lt;&gt;0),"Semak kapasiti",IF(AND(F1254&lt;&gt;"Belum menjawab",F1254&lt;&gt;"Hadir",F1254&lt;&gt;"Tidak hadir"),"Isi jawapan",IF(F1254="Hadir",IF(NOT(ISNUMBER(G1254)),"Semak jumlah hadir",IF(OR(G1254&lt;1,G1254&gt;E1254,MOD(G1254,1)&lt;&gt;0),"Semak jumlah hadir","OK")),IF(AND(G1254&lt;&gt;"",G1254&lt;&gt;0),"Jumlah perlu kosong / 0","OK")))))))</f>
        <v/>
      </c>
    </row>
    <row r="1255" spans="11:12" ht="30" customHeight="1">
      <c r="K1255" s="9">
        <f>IF(L1255="","",IF(AND(L1255="OK",F1255="Hadir"),G1255,0))</f>
        <v/>
      </c>
      <c r="L1255" s="9">
        <f>IF(AND(A1255="",B1255="",C1255="",D1255="",E1255="",F1255="",G1255="",H1255="",I1255="",J1255=""),"",IF(OR(A1255="",C1255="",COUNTIF(MajlisTetamu,B1255)&lt;&gt;1),"Isi ID / majlis / nama",IF(COUNTIFS(TetamuTable[ID kumpulan],A1255,TetamuTable[Majlis],B1255)&gt;1,"ID berganda untuk majlis",IF(NOT(ISNUMBER(E1255)),"Semak kapasiti",IF(OR(E1255&lt;1,MOD(E1255,1)&lt;&gt;0),"Semak kapasiti",IF(AND(F1255&lt;&gt;"Belum menjawab",F1255&lt;&gt;"Hadir",F1255&lt;&gt;"Tidak hadir"),"Isi jawapan",IF(F1255="Hadir",IF(NOT(ISNUMBER(G1255)),"Semak jumlah hadir",IF(OR(G1255&lt;1,G1255&gt;E1255,MOD(G1255,1)&lt;&gt;0),"Semak jumlah hadir","OK")),IF(AND(G1255&lt;&gt;"",G1255&lt;&gt;0),"Jumlah perlu kosong / 0","OK")))))))</f>
        <v/>
      </c>
    </row>
    <row r="1256" spans="11:12" ht="30" customHeight="1">
      <c r="K1256" s="9">
        <f>IF(L1256="","",IF(AND(L1256="OK",F1256="Hadir"),G1256,0))</f>
        <v/>
      </c>
      <c r="L1256" s="9">
        <f>IF(AND(A1256="",B1256="",C1256="",D1256="",E1256="",F1256="",G1256="",H1256="",I1256="",J1256=""),"",IF(OR(A1256="",C1256="",COUNTIF(MajlisTetamu,B1256)&lt;&gt;1),"Isi ID / majlis / nama",IF(COUNTIFS(TetamuTable[ID kumpulan],A1256,TetamuTable[Majlis],B1256)&gt;1,"ID berganda untuk majlis",IF(NOT(ISNUMBER(E1256)),"Semak kapasiti",IF(OR(E1256&lt;1,MOD(E1256,1)&lt;&gt;0),"Semak kapasiti",IF(AND(F1256&lt;&gt;"Belum menjawab",F1256&lt;&gt;"Hadir",F1256&lt;&gt;"Tidak hadir"),"Isi jawapan",IF(F1256="Hadir",IF(NOT(ISNUMBER(G1256)),"Semak jumlah hadir",IF(OR(G1256&lt;1,G1256&gt;E1256,MOD(G1256,1)&lt;&gt;0),"Semak jumlah hadir","OK")),IF(AND(G1256&lt;&gt;"",G1256&lt;&gt;0),"Jumlah perlu kosong / 0","OK")))))))</f>
        <v/>
      </c>
    </row>
    <row r="1257" spans="11:12" ht="30" customHeight="1">
      <c r="K1257" s="9">
        <f>IF(L1257="","",IF(AND(L1257="OK",F1257="Hadir"),G1257,0))</f>
        <v/>
      </c>
      <c r="L1257" s="9">
        <f>IF(AND(A1257="",B1257="",C1257="",D1257="",E1257="",F1257="",G1257="",H1257="",I1257="",J1257=""),"",IF(OR(A1257="",C1257="",COUNTIF(MajlisTetamu,B1257)&lt;&gt;1),"Isi ID / majlis / nama",IF(COUNTIFS(TetamuTable[ID kumpulan],A1257,TetamuTable[Majlis],B1257)&gt;1,"ID berganda untuk majlis",IF(NOT(ISNUMBER(E1257)),"Semak kapasiti",IF(OR(E1257&lt;1,MOD(E1257,1)&lt;&gt;0),"Semak kapasiti",IF(AND(F1257&lt;&gt;"Belum menjawab",F1257&lt;&gt;"Hadir",F1257&lt;&gt;"Tidak hadir"),"Isi jawapan",IF(F1257="Hadir",IF(NOT(ISNUMBER(G1257)),"Semak jumlah hadir",IF(OR(G1257&lt;1,G1257&gt;E1257,MOD(G1257,1)&lt;&gt;0),"Semak jumlah hadir","OK")),IF(AND(G1257&lt;&gt;"",G1257&lt;&gt;0),"Jumlah perlu kosong / 0","OK")))))))</f>
        <v/>
      </c>
    </row>
    <row r="1258" spans="11:12" ht="30" customHeight="1">
      <c r="K1258" s="9">
        <f>IF(L1258="","",IF(AND(L1258="OK",F1258="Hadir"),G1258,0))</f>
        <v/>
      </c>
      <c r="L1258" s="9">
        <f>IF(AND(A1258="",B1258="",C1258="",D1258="",E1258="",F1258="",G1258="",H1258="",I1258="",J1258=""),"",IF(OR(A1258="",C1258="",COUNTIF(MajlisTetamu,B1258)&lt;&gt;1),"Isi ID / majlis / nama",IF(COUNTIFS(TetamuTable[ID kumpulan],A1258,TetamuTable[Majlis],B1258)&gt;1,"ID berganda untuk majlis",IF(NOT(ISNUMBER(E1258)),"Semak kapasiti",IF(OR(E1258&lt;1,MOD(E1258,1)&lt;&gt;0),"Semak kapasiti",IF(AND(F1258&lt;&gt;"Belum menjawab",F1258&lt;&gt;"Hadir",F1258&lt;&gt;"Tidak hadir"),"Isi jawapan",IF(F1258="Hadir",IF(NOT(ISNUMBER(G1258)),"Semak jumlah hadir",IF(OR(G1258&lt;1,G1258&gt;E1258,MOD(G1258,1)&lt;&gt;0),"Semak jumlah hadir","OK")),IF(AND(G1258&lt;&gt;"",G1258&lt;&gt;0),"Jumlah perlu kosong / 0","OK")))))))</f>
        <v/>
      </c>
    </row>
    <row r="1259" spans="11:12" ht="30" customHeight="1">
      <c r="K1259" s="9">
        <f>IF(L1259="","",IF(AND(L1259="OK",F1259="Hadir"),G1259,0))</f>
        <v/>
      </c>
      <c r="L1259" s="9">
        <f>IF(AND(A1259="",B1259="",C1259="",D1259="",E1259="",F1259="",G1259="",H1259="",I1259="",J1259=""),"",IF(OR(A1259="",C1259="",COUNTIF(MajlisTetamu,B1259)&lt;&gt;1),"Isi ID / majlis / nama",IF(COUNTIFS(TetamuTable[ID kumpulan],A1259,TetamuTable[Majlis],B1259)&gt;1,"ID berganda untuk majlis",IF(NOT(ISNUMBER(E1259)),"Semak kapasiti",IF(OR(E1259&lt;1,MOD(E1259,1)&lt;&gt;0),"Semak kapasiti",IF(AND(F1259&lt;&gt;"Belum menjawab",F1259&lt;&gt;"Hadir",F1259&lt;&gt;"Tidak hadir"),"Isi jawapan",IF(F1259="Hadir",IF(NOT(ISNUMBER(G1259)),"Semak jumlah hadir",IF(OR(G1259&lt;1,G1259&gt;E1259,MOD(G1259,1)&lt;&gt;0),"Semak jumlah hadir","OK")),IF(AND(G1259&lt;&gt;"",G1259&lt;&gt;0),"Jumlah perlu kosong / 0","OK")))))))</f>
        <v/>
      </c>
    </row>
    <row r="1260" spans="11:12" ht="30" customHeight="1">
      <c r="K1260" s="9">
        <f>IF(L1260="","",IF(AND(L1260="OK",F1260="Hadir"),G1260,0))</f>
        <v/>
      </c>
      <c r="L1260" s="9">
        <f>IF(AND(A1260="",B1260="",C1260="",D1260="",E1260="",F1260="",G1260="",H1260="",I1260="",J1260=""),"",IF(OR(A1260="",C1260="",COUNTIF(MajlisTetamu,B1260)&lt;&gt;1),"Isi ID / majlis / nama",IF(COUNTIFS(TetamuTable[ID kumpulan],A1260,TetamuTable[Majlis],B1260)&gt;1,"ID berganda untuk majlis",IF(NOT(ISNUMBER(E1260)),"Semak kapasiti",IF(OR(E1260&lt;1,MOD(E1260,1)&lt;&gt;0),"Semak kapasiti",IF(AND(F1260&lt;&gt;"Belum menjawab",F1260&lt;&gt;"Hadir",F1260&lt;&gt;"Tidak hadir"),"Isi jawapan",IF(F1260="Hadir",IF(NOT(ISNUMBER(G1260)),"Semak jumlah hadir",IF(OR(G1260&lt;1,G1260&gt;E1260,MOD(G1260,1)&lt;&gt;0),"Semak jumlah hadir","OK")),IF(AND(G1260&lt;&gt;"",G1260&lt;&gt;0),"Jumlah perlu kosong / 0","OK")))))))</f>
        <v/>
      </c>
    </row>
    <row r="1261" spans="11:12" ht="30" customHeight="1">
      <c r="K1261" s="9">
        <f>IF(L1261="","",IF(AND(L1261="OK",F1261="Hadir"),G1261,0))</f>
        <v/>
      </c>
      <c r="L1261" s="9">
        <f>IF(AND(A1261="",B1261="",C1261="",D1261="",E1261="",F1261="",G1261="",H1261="",I1261="",J1261=""),"",IF(OR(A1261="",C1261="",COUNTIF(MajlisTetamu,B1261)&lt;&gt;1),"Isi ID / majlis / nama",IF(COUNTIFS(TetamuTable[ID kumpulan],A1261,TetamuTable[Majlis],B1261)&gt;1,"ID berganda untuk majlis",IF(NOT(ISNUMBER(E1261)),"Semak kapasiti",IF(OR(E1261&lt;1,MOD(E1261,1)&lt;&gt;0),"Semak kapasiti",IF(AND(F1261&lt;&gt;"Belum menjawab",F1261&lt;&gt;"Hadir",F1261&lt;&gt;"Tidak hadir"),"Isi jawapan",IF(F1261="Hadir",IF(NOT(ISNUMBER(G1261)),"Semak jumlah hadir",IF(OR(G1261&lt;1,G1261&gt;E1261,MOD(G1261,1)&lt;&gt;0),"Semak jumlah hadir","OK")),IF(AND(G1261&lt;&gt;"",G1261&lt;&gt;0),"Jumlah perlu kosong / 0","OK")))))))</f>
        <v/>
      </c>
    </row>
    <row r="1262" spans="11:12" ht="30" customHeight="1">
      <c r="K1262" s="9">
        <f>IF(L1262="","",IF(AND(L1262="OK",F1262="Hadir"),G1262,0))</f>
        <v/>
      </c>
      <c r="L1262" s="9">
        <f>IF(AND(A1262="",B1262="",C1262="",D1262="",E1262="",F1262="",G1262="",H1262="",I1262="",J1262=""),"",IF(OR(A1262="",C1262="",COUNTIF(MajlisTetamu,B1262)&lt;&gt;1),"Isi ID / majlis / nama",IF(COUNTIFS(TetamuTable[ID kumpulan],A1262,TetamuTable[Majlis],B1262)&gt;1,"ID berganda untuk majlis",IF(NOT(ISNUMBER(E1262)),"Semak kapasiti",IF(OR(E1262&lt;1,MOD(E1262,1)&lt;&gt;0),"Semak kapasiti",IF(AND(F1262&lt;&gt;"Belum menjawab",F1262&lt;&gt;"Hadir",F1262&lt;&gt;"Tidak hadir"),"Isi jawapan",IF(F1262="Hadir",IF(NOT(ISNUMBER(G1262)),"Semak jumlah hadir",IF(OR(G1262&lt;1,G1262&gt;E1262,MOD(G1262,1)&lt;&gt;0),"Semak jumlah hadir","OK")),IF(AND(G1262&lt;&gt;"",G1262&lt;&gt;0),"Jumlah perlu kosong / 0","OK")))))))</f>
        <v/>
      </c>
    </row>
    <row r="1263" spans="11:12" ht="30" customHeight="1">
      <c r="K1263" s="9">
        <f>IF(L1263="","",IF(AND(L1263="OK",F1263="Hadir"),G1263,0))</f>
        <v/>
      </c>
      <c r="L1263" s="9">
        <f>IF(AND(A1263="",B1263="",C1263="",D1263="",E1263="",F1263="",G1263="",H1263="",I1263="",J1263=""),"",IF(OR(A1263="",C1263="",COUNTIF(MajlisTetamu,B1263)&lt;&gt;1),"Isi ID / majlis / nama",IF(COUNTIFS(TetamuTable[ID kumpulan],A1263,TetamuTable[Majlis],B1263)&gt;1,"ID berganda untuk majlis",IF(NOT(ISNUMBER(E1263)),"Semak kapasiti",IF(OR(E1263&lt;1,MOD(E1263,1)&lt;&gt;0),"Semak kapasiti",IF(AND(F1263&lt;&gt;"Belum menjawab",F1263&lt;&gt;"Hadir",F1263&lt;&gt;"Tidak hadir"),"Isi jawapan",IF(F1263="Hadir",IF(NOT(ISNUMBER(G1263)),"Semak jumlah hadir",IF(OR(G1263&lt;1,G1263&gt;E1263,MOD(G1263,1)&lt;&gt;0),"Semak jumlah hadir","OK")),IF(AND(G1263&lt;&gt;"",G1263&lt;&gt;0),"Jumlah perlu kosong / 0","OK")))))))</f>
        <v/>
      </c>
    </row>
    <row r="1264" spans="11:12" ht="30" customHeight="1">
      <c r="K1264" s="9">
        <f>IF(L1264="","",IF(AND(L1264="OK",F1264="Hadir"),G1264,0))</f>
        <v/>
      </c>
      <c r="L1264" s="9">
        <f>IF(AND(A1264="",B1264="",C1264="",D1264="",E1264="",F1264="",G1264="",H1264="",I1264="",J1264=""),"",IF(OR(A1264="",C1264="",COUNTIF(MajlisTetamu,B1264)&lt;&gt;1),"Isi ID / majlis / nama",IF(COUNTIFS(TetamuTable[ID kumpulan],A1264,TetamuTable[Majlis],B1264)&gt;1,"ID berganda untuk majlis",IF(NOT(ISNUMBER(E1264)),"Semak kapasiti",IF(OR(E1264&lt;1,MOD(E1264,1)&lt;&gt;0),"Semak kapasiti",IF(AND(F1264&lt;&gt;"Belum menjawab",F1264&lt;&gt;"Hadir",F1264&lt;&gt;"Tidak hadir"),"Isi jawapan",IF(F1264="Hadir",IF(NOT(ISNUMBER(G1264)),"Semak jumlah hadir",IF(OR(G1264&lt;1,G1264&gt;E1264,MOD(G1264,1)&lt;&gt;0),"Semak jumlah hadir","OK")),IF(AND(G1264&lt;&gt;"",G1264&lt;&gt;0),"Jumlah perlu kosong / 0","OK")))))))</f>
        <v/>
      </c>
    </row>
    <row r="1265" spans="11:12" ht="30" customHeight="1">
      <c r="K1265" s="9">
        <f>IF(L1265="","",IF(AND(L1265="OK",F1265="Hadir"),G1265,0))</f>
        <v/>
      </c>
      <c r="L1265" s="9">
        <f>IF(AND(A1265="",B1265="",C1265="",D1265="",E1265="",F1265="",G1265="",H1265="",I1265="",J1265=""),"",IF(OR(A1265="",C1265="",COUNTIF(MajlisTetamu,B1265)&lt;&gt;1),"Isi ID / majlis / nama",IF(COUNTIFS(TetamuTable[ID kumpulan],A1265,TetamuTable[Majlis],B1265)&gt;1,"ID berganda untuk majlis",IF(NOT(ISNUMBER(E1265)),"Semak kapasiti",IF(OR(E1265&lt;1,MOD(E1265,1)&lt;&gt;0),"Semak kapasiti",IF(AND(F1265&lt;&gt;"Belum menjawab",F1265&lt;&gt;"Hadir",F1265&lt;&gt;"Tidak hadir"),"Isi jawapan",IF(F1265="Hadir",IF(NOT(ISNUMBER(G1265)),"Semak jumlah hadir",IF(OR(G1265&lt;1,G1265&gt;E1265,MOD(G1265,1)&lt;&gt;0),"Semak jumlah hadir","OK")),IF(AND(G1265&lt;&gt;"",G1265&lt;&gt;0),"Jumlah perlu kosong / 0","OK")))))))</f>
        <v/>
      </c>
    </row>
    <row r="1266" spans="11:12" ht="30" customHeight="1">
      <c r="K1266" s="9">
        <f>IF(L1266="","",IF(AND(L1266="OK",F1266="Hadir"),G1266,0))</f>
        <v/>
      </c>
      <c r="L1266" s="9">
        <f>IF(AND(A1266="",B1266="",C1266="",D1266="",E1266="",F1266="",G1266="",H1266="",I1266="",J1266=""),"",IF(OR(A1266="",C1266="",COUNTIF(MajlisTetamu,B1266)&lt;&gt;1),"Isi ID / majlis / nama",IF(COUNTIFS(TetamuTable[ID kumpulan],A1266,TetamuTable[Majlis],B1266)&gt;1,"ID berganda untuk majlis",IF(NOT(ISNUMBER(E1266)),"Semak kapasiti",IF(OR(E1266&lt;1,MOD(E1266,1)&lt;&gt;0),"Semak kapasiti",IF(AND(F1266&lt;&gt;"Belum menjawab",F1266&lt;&gt;"Hadir",F1266&lt;&gt;"Tidak hadir"),"Isi jawapan",IF(F1266="Hadir",IF(NOT(ISNUMBER(G1266)),"Semak jumlah hadir",IF(OR(G1266&lt;1,G1266&gt;E1266,MOD(G1266,1)&lt;&gt;0),"Semak jumlah hadir","OK")),IF(AND(G1266&lt;&gt;"",G1266&lt;&gt;0),"Jumlah perlu kosong / 0","OK")))))))</f>
        <v/>
      </c>
    </row>
    <row r="1267" spans="11:12" ht="30" customHeight="1">
      <c r="K1267" s="9">
        <f>IF(L1267="","",IF(AND(L1267="OK",F1267="Hadir"),G1267,0))</f>
        <v/>
      </c>
      <c r="L1267" s="9">
        <f>IF(AND(A1267="",B1267="",C1267="",D1267="",E1267="",F1267="",G1267="",H1267="",I1267="",J1267=""),"",IF(OR(A1267="",C1267="",COUNTIF(MajlisTetamu,B1267)&lt;&gt;1),"Isi ID / majlis / nama",IF(COUNTIFS(TetamuTable[ID kumpulan],A1267,TetamuTable[Majlis],B1267)&gt;1,"ID berganda untuk majlis",IF(NOT(ISNUMBER(E1267)),"Semak kapasiti",IF(OR(E1267&lt;1,MOD(E1267,1)&lt;&gt;0),"Semak kapasiti",IF(AND(F1267&lt;&gt;"Belum menjawab",F1267&lt;&gt;"Hadir",F1267&lt;&gt;"Tidak hadir"),"Isi jawapan",IF(F1267="Hadir",IF(NOT(ISNUMBER(G1267)),"Semak jumlah hadir",IF(OR(G1267&lt;1,G1267&gt;E1267,MOD(G1267,1)&lt;&gt;0),"Semak jumlah hadir","OK")),IF(AND(G1267&lt;&gt;"",G1267&lt;&gt;0),"Jumlah perlu kosong / 0","OK")))))))</f>
        <v/>
      </c>
    </row>
    <row r="1268" spans="11:12" ht="30" customHeight="1">
      <c r="K1268" s="9">
        <f>IF(L1268="","",IF(AND(L1268="OK",F1268="Hadir"),G1268,0))</f>
        <v/>
      </c>
      <c r="L1268" s="9">
        <f>IF(AND(A1268="",B1268="",C1268="",D1268="",E1268="",F1268="",G1268="",H1268="",I1268="",J1268=""),"",IF(OR(A1268="",C1268="",COUNTIF(MajlisTetamu,B1268)&lt;&gt;1),"Isi ID / majlis / nama",IF(COUNTIFS(TetamuTable[ID kumpulan],A1268,TetamuTable[Majlis],B1268)&gt;1,"ID berganda untuk majlis",IF(NOT(ISNUMBER(E1268)),"Semak kapasiti",IF(OR(E1268&lt;1,MOD(E1268,1)&lt;&gt;0),"Semak kapasiti",IF(AND(F1268&lt;&gt;"Belum menjawab",F1268&lt;&gt;"Hadir",F1268&lt;&gt;"Tidak hadir"),"Isi jawapan",IF(F1268="Hadir",IF(NOT(ISNUMBER(G1268)),"Semak jumlah hadir",IF(OR(G1268&lt;1,G1268&gt;E1268,MOD(G1268,1)&lt;&gt;0),"Semak jumlah hadir","OK")),IF(AND(G1268&lt;&gt;"",G1268&lt;&gt;0),"Jumlah perlu kosong / 0","OK")))))))</f>
        <v/>
      </c>
    </row>
    <row r="1269" spans="11:12" ht="30" customHeight="1">
      <c r="K1269" s="9">
        <f>IF(L1269="","",IF(AND(L1269="OK",F1269="Hadir"),G1269,0))</f>
        <v/>
      </c>
      <c r="L1269" s="9">
        <f>IF(AND(A1269="",B1269="",C1269="",D1269="",E1269="",F1269="",G1269="",H1269="",I1269="",J1269=""),"",IF(OR(A1269="",C1269="",COUNTIF(MajlisTetamu,B1269)&lt;&gt;1),"Isi ID / majlis / nama",IF(COUNTIFS(TetamuTable[ID kumpulan],A1269,TetamuTable[Majlis],B1269)&gt;1,"ID berganda untuk majlis",IF(NOT(ISNUMBER(E1269)),"Semak kapasiti",IF(OR(E1269&lt;1,MOD(E1269,1)&lt;&gt;0),"Semak kapasiti",IF(AND(F1269&lt;&gt;"Belum menjawab",F1269&lt;&gt;"Hadir",F1269&lt;&gt;"Tidak hadir"),"Isi jawapan",IF(F1269="Hadir",IF(NOT(ISNUMBER(G1269)),"Semak jumlah hadir",IF(OR(G1269&lt;1,G1269&gt;E1269,MOD(G1269,1)&lt;&gt;0),"Semak jumlah hadir","OK")),IF(AND(G1269&lt;&gt;"",G1269&lt;&gt;0),"Jumlah perlu kosong / 0","OK")))))))</f>
        <v/>
      </c>
    </row>
    <row r="1270" spans="11:12" ht="30" customHeight="1">
      <c r="K1270" s="9">
        <f>IF(L1270="","",IF(AND(L1270="OK",F1270="Hadir"),G1270,0))</f>
        <v/>
      </c>
      <c r="L1270" s="9">
        <f>IF(AND(A1270="",B1270="",C1270="",D1270="",E1270="",F1270="",G1270="",H1270="",I1270="",J1270=""),"",IF(OR(A1270="",C1270="",COUNTIF(MajlisTetamu,B1270)&lt;&gt;1),"Isi ID / majlis / nama",IF(COUNTIFS(TetamuTable[ID kumpulan],A1270,TetamuTable[Majlis],B1270)&gt;1,"ID berganda untuk majlis",IF(NOT(ISNUMBER(E1270)),"Semak kapasiti",IF(OR(E1270&lt;1,MOD(E1270,1)&lt;&gt;0),"Semak kapasiti",IF(AND(F1270&lt;&gt;"Belum menjawab",F1270&lt;&gt;"Hadir",F1270&lt;&gt;"Tidak hadir"),"Isi jawapan",IF(F1270="Hadir",IF(NOT(ISNUMBER(G1270)),"Semak jumlah hadir",IF(OR(G1270&lt;1,G1270&gt;E1270,MOD(G1270,1)&lt;&gt;0),"Semak jumlah hadir","OK")),IF(AND(G1270&lt;&gt;"",G1270&lt;&gt;0),"Jumlah perlu kosong / 0","OK")))))))</f>
        <v/>
      </c>
    </row>
    <row r="1271" spans="11:12" ht="30" customHeight="1">
      <c r="K1271" s="9">
        <f>IF(L1271="","",IF(AND(L1271="OK",F1271="Hadir"),G1271,0))</f>
        <v/>
      </c>
      <c r="L1271" s="9">
        <f>IF(AND(A1271="",B1271="",C1271="",D1271="",E1271="",F1271="",G1271="",H1271="",I1271="",J1271=""),"",IF(OR(A1271="",C1271="",COUNTIF(MajlisTetamu,B1271)&lt;&gt;1),"Isi ID / majlis / nama",IF(COUNTIFS(TetamuTable[ID kumpulan],A1271,TetamuTable[Majlis],B1271)&gt;1,"ID berganda untuk majlis",IF(NOT(ISNUMBER(E1271)),"Semak kapasiti",IF(OR(E1271&lt;1,MOD(E1271,1)&lt;&gt;0),"Semak kapasiti",IF(AND(F1271&lt;&gt;"Belum menjawab",F1271&lt;&gt;"Hadir",F1271&lt;&gt;"Tidak hadir"),"Isi jawapan",IF(F1271="Hadir",IF(NOT(ISNUMBER(G1271)),"Semak jumlah hadir",IF(OR(G1271&lt;1,G1271&gt;E1271,MOD(G1271,1)&lt;&gt;0),"Semak jumlah hadir","OK")),IF(AND(G1271&lt;&gt;"",G1271&lt;&gt;0),"Jumlah perlu kosong / 0","OK")))))))</f>
        <v/>
      </c>
    </row>
    <row r="1272" spans="11:12" ht="30" customHeight="1">
      <c r="K1272" s="9">
        <f>IF(L1272="","",IF(AND(L1272="OK",F1272="Hadir"),G1272,0))</f>
        <v/>
      </c>
      <c r="L1272" s="9">
        <f>IF(AND(A1272="",B1272="",C1272="",D1272="",E1272="",F1272="",G1272="",H1272="",I1272="",J1272=""),"",IF(OR(A1272="",C1272="",COUNTIF(MajlisTetamu,B1272)&lt;&gt;1),"Isi ID / majlis / nama",IF(COUNTIFS(TetamuTable[ID kumpulan],A1272,TetamuTable[Majlis],B1272)&gt;1,"ID berganda untuk majlis",IF(NOT(ISNUMBER(E1272)),"Semak kapasiti",IF(OR(E1272&lt;1,MOD(E1272,1)&lt;&gt;0),"Semak kapasiti",IF(AND(F1272&lt;&gt;"Belum menjawab",F1272&lt;&gt;"Hadir",F1272&lt;&gt;"Tidak hadir"),"Isi jawapan",IF(F1272="Hadir",IF(NOT(ISNUMBER(G1272)),"Semak jumlah hadir",IF(OR(G1272&lt;1,G1272&gt;E1272,MOD(G1272,1)&lt;&gt;0),"Semak jumlah hadir","OK")),IF(AND(G1272&lt;&gt;"",G1272&lt;&gt;0),"Jumlah perlu kosong / 0","OK")))))))</f>
        <v/>
      </c>
    </row>
    <row r="1273" spans="11:12" ht="30" customHeight="1">
      <c r="K1273" s="9">
        <f>IF(L1273="","",IF(AND(L1273="OK",F1273="Hadir"),G1273,0))</f>
        <v/>
      </c>
      <c r="L1273" s="9">
        <f>IF(AND(A1273="",B1273="",C1273="",D1273="",E1273="",F1273="",G1273="",H1273="",I1273="",J1273=""),"",IF(OR(A1273="",C1273="",COUNTIF(MajlisTetamu,B1273)&lt;&gt;1),"Isi ID / majlis / nama",IF(COUNTIFS(TetamuTable[ID kumpulan],A1273,TetamuTable[Majlis],B1273)&gt;1,"ID berganda untuk majlis",IF(NOT(ISNUMBER(E1273)),"Semak kapasiti",IF(OR(E1273&lt;1,MOD(E1273,1)&lt;&gt;0),"Semak kapasiti",IF(AND(F1273&lt;&gt;"Belum menjawab",F1273&lt;&gt;"Hadir",F1273&lt;&gt;"Tidak hadir"),"Isi jawapan",IF(F1273="Hadir",IF(NOT(ISNUMBER(G1273)),"Semak jumlah hadir",IF(OR(G1273&lt;1,G1273&gt;E1273,MOD(G1273,1)&lt;&gt;0),"Semak jumlah hadir","OK")),IF(AND(G1273&lt;&gt;"",G1273&lt;&gt;0),"Jumlah perlu kosong / 0","OK")))))))</f>
        <v/>
      </c>
    </row>
    <row r="1274" spans="11:12" ht="30" customHeight="1">
      <c r="K1274" s="9">
        <f>IF(L1274="","",IF(AND(L1274="OK",F1274="Hadir"),G1274,0))</f>
        <v/>
      </c>
      <c r="L1274" s="9">
        <f>IF(AND(A1274="",B1274="",C1274="",D1274="",E1274="",F1274="",G1274="",H1274="",I1274="",J1274=""),"",IF(OR(A1274="",C1274="",COUNTIF(MajlisTetamu,B1274)&lt;&gt;1),"Isi ID / majlis / nama",IF(COUNTIFS(TetamuTable[ID kumpulan],A1274,TetamuTable[Majlis],B1274)&gt;1,"ID berganda untuk majlis",IF(NOT(ISNUMBER(E1274)),"Semak kapasiti",IF(OR(E1274&lt;1,MOD(E1274,1)&lt;&gt;0),"Semak kapasiti",IF(AND(F1274&lt;&gt;"Belum menjawab",F1274&lt;&gt;"Hadir",F1274&lt;&gt;"Tidak hadir"),"Isi jawapan",IF(F1274="Hadir",IF(NOT(ISNUMBER(G1274)),"Semak jumlah hadir",IF(OR(G1274&lt;1,G1274&gt;E1274,MOD(G1274,1)&lt;&gt;0),"Semak jumlah hadir","OK")),IF(AND(G1274&lt;&gt;"",G1274&lt;&gt;0),"Jumlah perlu kosong / 0","OK")))))))</f>
        <v/>
      </c>
    </row>
    <row r="1275" spans="11:12" ht="30" customHeight="1">
      <c r="K1275" s="9">
        <f>IF(L1275="","",IF(AND(L1275="OK",F1275="Hadir"),G1275,0))</f>
        <v/>
      </c>
      <c r="L1275" s="9">
        <f>IF(AND(A1275="",B1275="",C1275="",D1275="",E1275="",F1275="",G1275="",H1275="",I1275="",J1275=""),"",IF(OR(A1275="",C1275="",COUNTIF(MajlisTetamu,B1275)&lt;&gt;1),"Isi ID / majlis / nama",IF(COUNTIFS(TetamuTable[ID kumpulan],A1275,TetamuTable[Majlis],B1275)&gt;1,"ID berganda untuk majlis",IF(NOT(ISNUMBER(E1275)),"Semak kapasiti",IF(OR(E1275&lt;1,MOD(E1275,1)&lt;&gt;0),"Semak kapasiti",IF(AND(F1275&lt;&gt;"Belum menjawab",F1275&lt;&gt;"Hadir",F1275&lt;&gt;"Tidak hadir"),"Isi jawapan",IF(F1275="Hadir",IF(NOT(ISNUMBER(G1275)),"Semak jumlah hadir",IF(OR(G1275&lt;1,G1275&gt;E1275,MOD(G1275,1)&lt;&gt;0),"Semak jumlah hadir","OK")),IF(AND(G1275&lt;&gt;"",G1275&lt;&gt;0),"Jumlah perlu kosong / 0","OK")))))))</f>
        <v/>
      </c>
    </row>
    <row r="1276" spans="11:12" ht="30" customHeight="1">
      <c r="K1276" s="9">
        <f>IF(L1276="","",IF(AND(L1276="OK",F1276="Hadir"),G1276,0))</f>
        <v/>
      </c>
      <c r="L1276" s="9">
        <f>IF(AND(A1276="",B1276="",C1276="",D1276="",E1276="",F1276="",G1276="",H1276="",I1276="",J1276=""),"",IF(OR(A1276="",C1276="",COUNTIF(MajlisTetamu,B1276)&lt;&gt;1),"Isi ID / majlis / nama",IF(COUNTIFS(TetamuTable[ID kumpulan],A1276,TetamuTable[Majlis],B1276)&gt;1,"ID berganda untuk majlis",IF(NOT(ISNUMBER(E1276)),"Semak kapasiti",IF(OR(E1276&lt;1,MOD(E1276,1)&lt;&gt;0),"Semak kapasiti",IF(AND(F1276&lt;&gt;"Belum menjawab",F1276&lt;&gt;"Hadir",F1276&lt;&gt;"Tidak hadir"),"Isi jawapan",IF(F1276="Hadir",IF(NOT(ISNUMBER(G1276)),"Semak jumlah hadir",IF(OR(G1276&lt;1,G1276&gt;E1276,MOD(G1276,1)&lt;&gt;0),"Semak jumlah hadir","OK")),IF(AND(G1276&lt;&gt;"",G1276&lt;&gt;0),"Jumlah perlu kosong / 0","OK")))))))</f>
        <v/>
      </c>
    </row>
    <row r="1277" spans="11:12" ht="30" customHeight="1">
      <c r="K1277" s="9">
        <f>IF(L1277="","",IF(AND(L1277="OK",F1277="Hadir"),G1277,0))</f>
        <v/>
      </c>
      <c r="L1277" s="9">
        <f>IF(AND(A1277="",B1277="",C1277="",D1277="",E1277="",F1277="",G1277="",H1277="",I1277="",J1277=""),"",IF(OR(A1277="",C1277="",COUNTIF(MajlisTetamu,B1277)&lt;&gt;1),"Isi ID / majlis / nama",IF(COUNTIFS(TetamuTable[ID kumpulan],A1277,TetamuTable[Majlis],B1277)&gt;1,"ID berganda untuk majlis",IF(NOT(ISNUMBER(E1277)),"Semak kapasiti",IF(OR(E1277&lt;1,MOD(E1277,1)&lt;&gt;0),"Semak kapasiti",IF(AND(F1277&lt;&gt;"Belum menjawab",F1277&lt;&gt;"Hadir",F1277&lt;&gt;"Tidak hadir"),"Isi jawapan",IF(F1277="Hadir",IF(NOT(ISNUMBER(G1277)),"Semak jumlah hadir",IF(OR(G1277&lt;1,G1277&gt;E1277,MOD(G1277,1)&lt;&gt;0),"Semak jumlah hadir","OK")),IF(AND(G1277&lt;&gt;"",G1277&lt;&gt;0),"Jumlah perlu kosong / 0","OK")))))))</f>
        <v/>
      </c>
    </row>
    <row r="1278" spans="11:12" ht="30" customHeight="1">
      <c r="K1278" s="9">
        <f>IF(L1278="","",IF(AND(L1278="OK",F1278="Hadir"),G1278,0))</f>
        <v/>
      </c>
      <c r="L1278" s="9">
        <f>IF(AND(A1278="",B1278="",C1278="",D1278="",E1278="",F1278="",G1278="",H1278="",I1278="",J1278=""),"",IF(OR(A1278="",C1278="",COUNTIF(MajlisTetamu,B1278)&lt;&gt;1),"Isi ID / majlis / nama",IF(COUNTIFS(TetamuTable[ID kumpulan],A1278,TetamuTable[Majlis],B1278)&gt;1,"ID berganda untuk majlis",IF(NOT(ISNUMBER(E1278)),"Semak kapasiti",IF(OR(E1278&lt;1,MOD(E1278,1)&lt;&gt;0),"Semak kapasiti",IF(AND(F1278&lt;&gt;"Belum menjawab",F1278&lt;&gt;"Hadir",F1278&lt;&gt;"Tidak hadir"),"Isi jawapan",IF(F1278="Hadir",IF(NOT(ISNUMBER(G1278)),"Semak jumlah hadir",IF(OR(G1278&lt;1,G1278&gt;E1278,MOD(G1278,1)&lt;&gt;0),"Semak jumlah hadir","OK")),IF(AND(G1278&lt;&gt;"",G1278&lt;&gt;0),"Jumlah perlu kosong / 0","OK")))))))</f>
        <v/>
      </c>
    </row>
    <row r="1279" spans="11:12" ht="30" customHeight="1">
      <c r="K1279" s="9">
        <f>IF(L1279="","",IF(AND(L1279="OK",F1279="Hadir"),G1279,0))</f>
        <v/>
      </c>
      <c r="L1279" s="9">
        <f>IF(AND(A1279="",B1279="",C1279="",D1279="",E1279="",F1279="",G1279="",H1279="",I1279="",J1279=""),"",IF(OR(A1279="",C1279="",COUNTIF(MajlisTetamu,B1279)&lt;&gt;1),"Isi ID / majlis / nama",IF(COUNTIFS(TetamuTable[ID kumpulan],A1279,TetamuTable[Majlis],B1279)&gt;1,"ID berganda untuk majlis",IF(NOT(ISNUMBER(E1279)),"Semak kapasiti",IF(OR(E1279&lt;1,MOD(E1279,1)&lt;&gt;0),"Semak kapasiti",IF(AND(F1279&lt;&gt;"Belum menjawab",F1279&lt;&gt;"Hadir",F1279&lt;&gt;"Tidak hadir"),"Isi jawapan",IF(F1279="Hadir",IF(NOT(ISNUMBER(G1279)),"Semak jumlah hadir",IF(OR(G1279&lt;1,G1279&gt;E1279,MOD(G1279,1)&lt;&gt;0),"Semak jumlah hadir","OK")),IF(AND(G1279&lt;&gt;"",G1279&lt;&gt;0),"Jumlah perlu kosong / 0","OK")))))))</f>
        <v/>
      </c>
    </row>
    <row r="1280" spans="11:12" ht="30" customHeight="1">
      <c r="K1280" s="9">
        <f>IF(L1280="","",IF(AND(L1280="OK",F1280="Hadir"),G1280,0))</f>
        <v/>
      </c>
      <c r="L1280" s="9">
        <f>IF(AND(A1280="",B1280="",C1280="",D1280="",E1280="",F1280="",G1280="",H1280="",I1280="",J1280=""),"",IF(OR(A1280="",C1280="",COUNTIF(MajlisTetamu,B1280)&lt;&gt;1),"Isi ID / majlis / nama",IF(COUNTIFS(TetamuTable[ID kumpulan],A1280,TetamuTable[Majlis],B1280)&gt;1,"ID berganda untuk majlis",IF(NOT(ISNUMBER(E1280)),"Semak kapasiti",IF(OR(E1280&lt;1,MOD(E1280,1)&lt;&gt;0),"Semak kapasiti",IF(AND(F1280&lt;&gt;"Belum menjawab",F1280&lt;&gt;"Hadir",F1280&lt;&gt;"Tidak hadir"),"Isi jawapan",IF(F1280="Hadir",IF(NOT(ISNUMBER(G1280)),"Semak jumlah hadir",IF(OR(G1280&lt;1,G1280&gt;E1280,MOD(G1280,1)&lt;&gt;0),"Semak jumlah hadir","OK")),IF(AND(G1280&lt;&gt;"",G1280&lt;&gt;0),"Jumlah perlu kosong / 0","OK")))))))</f>
        <v/>
      </c>
    </row>
    <row r="1281" spans="11:12" ht="30" customHeight="1">
      <c r="K1281" s="9">
        <f>IF(L1281="","",IF(AND(L1281="OK",F1281="Hadir"),G1281,0))</f>
        <v/>
      </c>
      <c r="L1281" s="9">
        <f>IF(AND(A1281="",B1281="",C1281="",D1281="",E1281="",F1281="",G1281="",H1281="",I1281="",J1281=""),"",IF(OR(A1281="",C1281="",COUNTIF(MajlisTetamu,B1281)&lt;&gt;1),"Isi ID / majlis / nama",IF(COUNTIFS(TetamuTable[ID kumpulan],A1281,TetamuTable[Majlis],B1281)&gt;1,"ID berganda untuk majlis",IF(NOT(ISNUMBER(E1281)),"Semak kapasiti",IF(OR(E1281&lt;1,MOD(E1281,1)&lt;&gt;0),"Semak kapasiti",IF(AND(F1281&lt;&gt;"Belum menjawab",F1281&lt;&gt;"Hadir",F1281&lt;&gt;"Tidak hadir"),"Isi jawapan",IF(F1281="Hadir",IF(NOT(ISNUMBER(G1281)),"Semak jumlah hadir",IF(OR(G1281&lt;1,G1281&gt;E1281,MOD(G1281,1)&lt;&gt;0),"Semak jumlah hadir","OK")),IF(AND(G1281&lt;&gt;"",G1281&lt;&gt;0),"Jumlah perlu kosong / 0","OK")))))))</f>
        <v/>
      </c>
    </row>
    <row r="1282" spans="11:12" ht="30" customHeight="1">
      <c r="K1282" s="9">
        <f>IF(L1282="","",IF(AND(L1282="OK",F1282="Hadir"),G1282,0))</f>
        <v/>
      </c>
      <c r="L1282" s="9">
        <f>IF(AND(A1282="",B1282="",C1282="",D1282="",E1282="",F1282="",G1282="",H1282="",I1282="",J1282=""),"",IF(OR(A1282="",C1282="",COUNTIF(MajlisTetamu,B1282)&lt;&gt;1),"Isi ID / majlis / nama",IF(COUNTIFS(TetamuTable[ID kumpulan],A1282,TetamuTable[Majlis],B1282)&gt;1,"ID berganda untuk majlis",IF(NOT(ISNUMBER(E1282)),"Semak kapasiti",IF(OR(E1282&lt;1,MOD(E1282,1)&lt;&gt;0),"Semak kapasiti",IF(AND(F1282&lt;&gt;"Belum menjawab",F1282&lt;&gt;"Hadir",F1282&lt;&gt;"Tidak hadir"),"Isi jawapan",IF(F1282="Hadir",IF(NOT(ISNUMBER(G1282)),"Semak jumlah hadir",IF(OR(G1282&lt;1,G1282&gt;E1282,MOD(G1282,1)&lt;&gt;0),"Semak jumlah hadir","OK")),IF(AND(G1282&lt;&gt;"",G1282&lt;&gt;0),"Jumlah perlu kosong / 0","OK")))))))</f>
        <v/>
      </c>
    </row>
    <row r="1283" spans="11:12" ht="30" customHeight="1">
      <c r="K1283" s="9">
        <f>IF(L1283="","",IF(AND(L1283="OK",F1283="Hadir"),G1283,0))</f>
        <v/>
      </c>
      <c r="L1283" s="9">
        <f>IF(AND(A1283="",B1283="",C1283="",D1283="",E1283="",F1283="",G1283="",H1283="",I1283="",J1283=""),"",IF(OR(A1283="",C1283="",COUNTIF(MajlisTetamu,B1283)&lt;&gt;1),"Isi ID / majlis / nama",IF(COUNTIFS(TetamuTable[ID kumpulan],A1283,TetamuTable[Majlis],B1283)&gt;1,"ID berganda untuk majlis",IF(NOT(ISNUMBER(E1283)),"Semak kapasiti",IF(OR(E1283&lt;1,MOD(E1283,1)&lt;&gt;0),"Semak kapasiti",IF(AND(F1283&lt;&gt;"Belum menjawab",F1283&lt;&gt;"Hadir",F1283&lt;&gt;"Tidak hadir"),"Isi jawapan",IF(F1283="Hadir",IF(NOT(ISNUMBER(G1283)),"Semak jumlah hadir",IF(OR(G1283&lt;1,G1283&gt;E1283,MOD(G1283,1)&lt;&gt;0),"Semak jumlah hadir","OK")),IF(AND(G1283&lt;&gt;"",G1283&lt;&gt;0),"Jumlah perlu kosong / 0","OK")))))))</f>
        <v/>
      </c>
    </row>
    <row r="1284" spans="11:12" ht="30" customHeight="1">
      <c r="K1284" s="9">
        <f>IF(L1284="","",IF(AND(L1284="OK",F1284="Hadir"),G1284,0))</f>
        <v/>
      </c>
      <c r="L1284" s="9">
        <f>IF(AND(A1284="",B1284="",C1284="",D1284="",E1284="",F1284="",G1284="",H1284="",I1284="",J1284=""),"",IF(OR(A1284="",C1284="",COUNTIF(MajlisTetamu,B1284)&lt;&gt;1),"Isi ID / majlis / nama",IF(COUNTIFS(TetamuTable[ID kumpulan],A1284,TetamuTable[Majlis],B1284)&gt;1,"ID berganda untuk majlis",IF(NOT(ISNUMBER(E1284)),"Semak kapasiti",IF(OR(E1284&lt;1,MOD(E1284,1)&lt;&gt;0),"Semak kapasiti",IF(AND(F1284&lt;&gt;"Belum menjawab",F1284&lt;&gt;"Hadir",F1284&lt;&gt;"Tidak hadir"),"Isi jawapan",IF(F1284="Hadir",IF(NOT(ISNUMBER(G1284)),"Semak jumlah hadir",IF(OR(G1284&lt;1,G1284&gt;E1284,MOD(G1284,1)&lt;&gt;0),"Semak jumlah hadir","OK")),IF(AND(G1284&lt;&gt;"",G1284&lt;&gt;0),"Jumlah perlu kosong / 0","OK")))))))</f>
        <v/>
      </c>
    </row>
    <row r="1285" spans="11:12" ht="30" customHeight="1">
      <c r="K1285" s="9">
        <f>IF(L1285="","",IF(AND(L1285="OK",F1285="Hadir"),G1285,0))</f>
        <v/>
      </c>
      <c r="L1285" s="9">
        <f>IF(AND(A1285="",B1285="",C1285="",D1285="",E1285="",F1285="",G1285="",H1285="",I1285="",J1285=""),"",IF(OR(A1285="",C1285="",COUNTIF(MajlisTetamu,B1285)&lt;&gt;1),"Isi ID / majlis / nama",IF(COUNTIFS(TetamuTable[ID kumpulan],A1285,TetamuTable[Majlis],B1285)&gt;1,"ID berganda untuk majlis",IF(NOT(ISNUMBER(E1285)),"Semak kapasiti",IF(OR(E1285&lt;1,MOD(E1285,1)&lt;&gt;0),"Semak kapasiti",IF(AND(F1285&lt;&gt;"Belum menjawab",F1285&lt;&gt;"Hadir",F1285&lt;&gt;"Tidak hadir"),"Isi jawapan",IF(F1285="Hadir",IF(NOT(ISNUMBER(G1285)),"Semak jumlah hadir",IF(OR(G1285&lt;1,G1285&gt;E1285,MOD(G1285,1)&lt;&gt;0),"Semak jumlah hadir","OK")),IF(AND(G1285&lt;&gt;"",G1285&lt;&gt;0),"Jumlah perlu kosong / 0","OK")))))))</f>
        <v/>
      </c>
    </row>
    <row r="1286" spans="11:12" ht="30" customHeight="1">
      <c r="K1286" s="9">
        <f>IF(L1286="","",IF(AND(L1286="OK",F1286="Hadir"),G1286,0))</f>
        <v/>
      </c>
      <c r="L1286" s="9">
        <f>IF(AND(A1286="",B1286="",C1286="",D1286="",E1286="",F1286="",G1286="",H1286="",I1286="",J1286=""),"",IF(OR(A1286="",C1286="",COUNTIF(MajlisTetamu,B1286)&lt;&gt;1),"Isi ID / majlis / nama",IF(COUNTIFS(TetamuTable[ID kumpulan],A1286,TetamuTable[Majlis],B1286)&gt;1,"ID berganda untuk majlis",IF(NOT(ISNUMBER(E1286)),"Semak kapasiti",IF(OR(E1286&lt;1,MOD(E1286,1)&lt;&gt;0),"Semak kapasiti",IF(AND(F1286&lt;&gt;"Belum menjawab",F1286&lt;&gt;"Hadir",F1286&lt;&gt;"Tidak hadir"),"Isi jawapan",IF(F1286="Hadir",IF(NOT(ISNUMBER(G1286)),"Semak jumlah hadir",IF(OR(G1286&lt;1,G1286&gt;E1286,MOD(G1286,1)&lt;&gt;0),"Semak jumlah hadir","OK")),IF(AND(G1286&lt;&gt;"",G1286&lt;&gt;0),"Jumlah perlu kosong / 0","OK")))))))</f>
        <v/>
      </c>
    </row>
    <row r="1287" spans="11:12" ht="30" customHeight="1">
      <c r="K1287" s="9">
        <f>IF(L1287="","",IF(AND(L1287="OK",F1287="Hadir"),G1287,0))</f>
        <v/>
      </c>
      <c r="L1287" s="9">
        <f>IF(AND(A1287="",B1287="",C1287="",D1287="",E1287="",F1287="",G1287="",H1287="",I1287="",J1287=""),"",IF(OR(A1287="",C1287="",COUNTIF(MajlisTetamu,B1287)&lt;&gt;1),"Isi ID / majlis / nama",IF(COUNTIFS(TetamuTable[ID kumpulan],A1287,TetamuTable[Majlis],B1287)&gt;1,"ID berganda untuk majlis",IF(NOT(ISNUMBER(E1287)),"Semak kapasiti",IF(OR(E1287&lt;1,MOD(E1287,1)&lt;&gt;0),"Semak kapasiti",IF(AND(F1287&lt;&gt;"Belum menjawab",F1287&lt;&gt;"Hadir",F1287&lt;&gt;"Tidak hadir"),"Isi jawapan",IF(F1287="Hadir",IF(NOT(ISNUMBER(G1287)),"Semak jumlah hadir",IF(OR(G1287&lt;1,G1287&gt;E1287,MOD(G1287,1)&lt;&gt;0),"Semak jumlah hadir","OK")),IF(AND(G1287&lt;&gt;"",G1287&lt;&gt;0),"Jumlah perlu kosong / 0","OK")))))))</f>
        <v/>
      </c>
    </row>
    <row r="1288" spans="11:12" ht="30" customHeight="1">
      <c r="K1288" s="9">
        <f>IF(L1288="","",IF(AND(L1288="OK",F1288="Hadir"),G1288,0))</f>
        <v/>
      </c>
      <c r="L1288" s="9">
        <f>IF(AND(A1288="",B1288="",C1288="",D1288="",E1288="",F1288="",G1288="",H1288="",I1288="",J1288=""),"",IF(OR(A1288="",C1288="",COUNTIF(MajlisTetamu,B1288)&lt;&gt;1),"Isi ID / majlis / nama",IF(COUNTIFS(TetamuTable[ID kumpulan],A1288,TetamuTable[Majlis],B1288)&gt;1,"ID berganda untuk majlis",IF(NOT(ISNUMBER(E1288)),"Semak kapasiti",IF(OR(E1288&lt;1,MOD(E1288,1)&lt;&gt;0),"Semak kapasiti",IF(AND(F1288&lt;&gt;"Belum menjawab",F1288&lt;&gt;"Hadir",F1288&lt;&gt;"Tidak hadir"),"Isi jawapan",IF(F1288="Hadir",IF(NOT(ISNUMBER(G1288)),"Semak jumlah hadir",IF(OR(G1288&lt;1,G1288&gt;E1288,MOD(G1288,1)&lt;&gt;0),"Semak jumlah hadir","OK")),IF(AND(G1288&lt;&gt;"",G1288&lt;&gt;0),"Jumlah perlu kosong / 0","OK")))))))</f>
        <v/>
      </c>
    </row>
    <row r="1289" spans="11:12" ht="30" customHeight="1">
      <c r="K1289" s="9">
        <f>IF(L1289="","",IF(AND(L1289="OK",F1289="Hadir"),G1289,0))</f>
        <v/>
      </c>
      <c r="L1289" s="9">
        <f>IF(AND(A1289="",B1289="",C1289="",D1289="",E1289="",F1289="",G1289="",H1289="",I1289="",J1289=""),"",IF(OR(A1289="",C1289="",COUNTIF(MajlisTetamu,B1289)&lt;&gt;1),"Isi ID / majlis / nama",IF(COUNTIFS(TetamuTable[ID kumpulan],A1289,TetamuTable[Majlis],B1289)&gt;1,"ID berganda untuk majlis",IF(NOT(ISNUMBER(E1289)),"Semak kapasiti",IF(OR(E1289&lt;1,MOD(E1289,1)&lt;&gt;0),"Semak kapasiti",IF(AND(F1289&lt;&gt;"Belum menjawab",F1289&lt;&gt;"Hadir",F1289&lt;&gt;"Tidak hadir"),"Isi jawapan",IF(F1289="Hadir",IF(NOT(ISNUMBER(G1289)),"Semak jumlah hadir",IF(OR(G1289&lt;1,G1289&gt;E1289,MOD(G1289,1)&lt;&gt;0),"Semak jumlah hadir","OK")),IF(AND(G1289&lt;&gt;"",G1289&lt;&gt;0),"Jumlah perlu kosong / 0","OK")))))))</f>
        <v/>
      </c>
    </row>
    <row r="1290" spans="11:12" ht="30" customHeight="1">
      <c r="K1290" s="9">
        <f>IF(L1290="","",IF(AND(L1290="OK",F1290="Hadir"),G1290,0))</f>
        <v/>
      </c>
      <c r="L1290" s="9">
        <f>IF(AND(A1290="",B1290="",C1290="",D1290="",E1290="",F1290="",G1290="",H1290="",I1290="",J1290=""),"",IF(OR(A1290="",C1290="",COUNTIF(MajlisTetamu,B1290)&lt;&gt;1),"Isi ID / majlis / nama",IF(COUNTIFS(TetamuTable[ID kumpulan],A1290,TetamuTable[Majlis],B1290)&gt;1,"ID berganda untuk majlis",IF(NOT(ISNUMBER(E1290)),"Semak kapasiti",IF(OR(E1290&lt;1,MOD(E1290,1)&lt;&gt;0),"Semak kapasiti",IF(AND(F1290&lt;&gt;"Belum menjawab",F1290&lt;&gt;"Hadir",F1290&lt;&gt;"Tidak hadir"),"Isi jawapan",IF(F1290="Hadir",IF(NOT(ISNUMBER(G1290)),"Semak jumlah hadir",IF(OR(G1290&lt;1,G1290&gt;E1290,MOD(G1290,1)&lt;&gt;0),"Semak jumlah hadir","OK")),IF(AND(G1290&lt;&gt;"",G1290&lt;&gt;0),"Jumlah perlu kosong / 0","OK")))))))</f>
        <v/>
      </c>
    </row>
    <row r="1291" spans="11:12" ht="30" customHeight="1">
      <c r="K1291" s="9">
        <f>IF(L1291="","",IF(AND(L1291="OK",F1291="Hadir"),G1291,0))</f>
        <v/>
      </c>
      <c r="L1291" s="9">
        <f>IF(AND(A1291="",B1291="",C1291="",D1291="",E1291="",F1291="",G1291="",H1291="",I1291="",J1291=""),"",IF(OR(A1291="",C1291="",COUNTIF(MajlisTetamu,B1291)&lt;&gt;1),"Isi ID / majlis / nama",IF(COUNTIFS(TetamuTable[ID kumpulan],A1291,TetamuTable[Majlis],B1291)&gt;1,"ID berganda untuk majlis",IF(NOT(ISNUMBER(E1291)),"Semak kapasiti",IF(OR(E1291&lt;1,MOD(E1291,1)&lt;&gt;0),"Semak kapasiti",IF(AND(F1291&lt;&gt;"Belum menjawab",F1291&lt;&gt;"Hadir",F1291&lt;&gt;"Tidak hadir"),"Isi jawapan",IF(F1291="Hadir",IF(NOT(ISNUMBER(G1291)),"Semak jumlah hadir",IF(OR(G1291&lt;1,G1291&gt;E1291,MOD(G1291,1)&lt;&gt;0),"Semak jumlah hadir","OK")),IF(AND(G1291&lt;&gt;"",G1291&lt;&gt;0),"Jumlah perlu kosong / 0","OK")))))))</f>
        <v/>
      </c>
    </row>
    <row r="1292" spans="11:12" ht="30" customHeight="1">
      <c r="K1292" s="9">
        <f>IF(L1292="","",IF(AND(L1292="OK",F1292="Hadir"),G1292,0))</f>
        <v/>
      </c>
      <c r="L1292" s="9">
        <f>IF(AND(A1292="",B1292="",C1292="",D1292="",E1292="",F1292="",G1292="",H1292="",I1292="",J1292=""),"",IF(OR(A1292="",C1292="",COUNTIF(MajlisTetamu,B1292)&lt;&gt;1),"Isi ID / majlis / nama",IF(COUNTIFS(TetamuTable[ID kumpulan],A1292,TetamuTable[Majlis],B1292)&gt;1,"ID berganda untuk majlis",IF(NOT(ISNUMBER(E1292)),"Semak kapasiti",IF(OR(E1292&lt;1,MOD(E1292,1)&lt;&gt;0),"Semak kapasiti",IF(AND(F1292&lt;&gt;"Belum menjawab",F1292&lt;&gt;"Hadir",F1292&lt;&gt;"Tidak hadir"),"Isi jawapan",IF(F1292="Hadir",IF(NOT(ISNUMBER(G1292)),"Semak jumlah hadir",IF(OR(G1292&lt;1,G1292&gt;E1292,MOD(G1292,1)&lt;&gt;0),"Semak jumlah hadir","OK")),IF(AND(G1292&lt;&gt;"",G1292&lt;&gt;0),"Jumlah perlu kosong / 0","OK")))))))</f>
        <v/>
      </c>
    </row>
    <row r="1293" spans="11:12" ht="30" customHeight="1">
      <c r="K1293" s="9">
        <f>IF(L1293="","",IF(AND(L1293="OK",F1293="Hadir"),G1293,0))</f>
        <v/>
      </c>
      <c r="L1293" s="9">
        <f>IF(AND(A1293="",B1293="",C1293="",D1293="",E1293="",F1293="",G1293="",H1293="",I1293="",J1293=""),"",IF(OR(A1293="",C1293="",COUNTIF(MajlisTetamu,B1293)&lt;&gt;1),"Isi ID / majlis / nama",IF(COUNTIFS(TetamuTable[ID kumpulan],A1293,TetamuTable[Majlis],B1293)&gt;1,"ID berganda untuk majlis",IF(NOT(ISNUMBER(E1293)),"Semak kapasiti",IF(OR(E1293&lt;1,MOD(E1293,1)&lt;&gt;0),"Semak kapasiti",IF(AND(F1293&lt;&gt;"Belum menjawab",F1293&lt;&gt;"Hadir",F1293&lt;&gt;"Tidak hadir"),"Isi jawapan",IF(F1293="Hadir",IF(NOT(ISNUMBER(G1293)),"Semak jumlah hadir",IF(OR(G1293&lt;1,G1293&gt;E1293,MOD(G1293,1)&lt;&gt;0),"Semak jumlah hadir","OK")),IF(AND(G1293&lt;&gt;"",G1293&lt;&gt;0),"Jumlah perlu kosong / 0","OK")))))))</f>
        <v/>
      </c>
    </row>
    <row r="1294" spans="11:12" ht="30" customHeight="1">
      <c r="K1294" s="9">
        <f>IF(L1294="","",IF(AND(L1294="OK",F1294="Hadir"),G1294,0))</f>
        <v/>
      </c>
      <c r="L1294" s="9">
        <f>IF(AND(A1294="",B1294="",C1294="",D1294="",E1294="",F1294="",G1294="",H1294="",I1294="",J1294=""),"",IF(OR(A1294="",C1294="",COUNTIF(MajlisTetamu,B1294)&lt;&gt;1),"Isi ID / majlis / nama",IF(COUNTIFS(TetamuTable[ID kumpulan],A1294,TetamuTable[Majlis],B1294)&gt;1,"ID berganda untuk majlis",IF(NOT(ISNUMBER(E1294)),"Semak kapasiti",IF(OR(E1294&lt;1,MOD(E1294,1)&lt;&gt;0),"Semak kapasiti",IF(AND(F1294&lt;&gt;"Belum menjawab",F1294&lt;&gt;"Hadir",F1294&lt;&gt;"Tidak hadir"),"Isi jawapan",IF(F1294="Hadir",IF(NOT(ISNUMBER(G1294)),"Semak jumlah hadir",IF(OR(G1294&lt;1,G1294&gt;E1294,MOD(G1294,1)&lt;&gt;0),"Semak jumlah hadir","OK")),IF(AND(G1294&lt;&gt;"",G1294&lt;&gt;0),"Jumlah perlu kosong / 0","OK")))))))</f>
        <v/>
      </c>
    </row>
    <row r="1295" spans="11:12" ht="30" customHeight="1">
      <c r="K1295" s="9">
        <f>IF(L1295="","",IF(AND(L1295="OK",F1295="Hadir"),G1295,0))</f>
        <v/>
      </c>
      <c r="L1295" s="9">
        <f>IF(AND(A1295="",B1295="",C1295="",D1295="",E1295="",F1295="",G1295="",H1295="",I1295="",J1295=""),"",IF(OR(A1295="",C1295="",COUNTIF(MajlisTetamu,B1295)&lt;&gt;1),"Isi ID / majlis / nama",IF(COUNTIFS(TetamuTable[ID kumpulan],A1295,TetamuTable[Majlis],B1295)&gt;1,"ID berganda untuk majlis",IF(NOT(ISNUMBER(E1295)),"Semak kapasiti",IF(OR(E1295&lt;1,MOD(E1295,1)&lt;&gt;0),"Semak kapasiti",IF(AND(F1295&lt;&gt;"Belum menjawab",F1295&lt;&gt;"Hadir",F1295&lt;&gt;"Tidak hadir"),"Isi jawapan",IF(F1295="Hadir",IF(NOT(ISNUMBER(G1295)),"Semak jumlah hadir",IF(OR(G1295&lt;1,G1295&gt;E1295,MOD(G1295,1)&lt;&gt;0),"Semak jumlah hadir","OK")),IF(AND(G1295&lt;&gt;"",G1295&lt;&gt;0),"Jumlah perlu kosong / 0","OK")))))))</f>
        <v/>
      </c>
    </row>
    <row r="1296" spans="11:12" ht="30" customHeight="1">
      <c r="K1296" s="9">
        <f>IF(L1296="","",IF(AND(L1296="OK",F1296="Hadir"),G1296,0))</f>
        <v/>
      </c>
      <c r="L1296" s="9">
        <f>IF(AND(A1296="",B1296="",C1296="",D1296="",E1296="",F1296="",G1296="",H1296="",I1296="",J1296=""),"",IF(OR(A1296="",C1296="",COUNTIF(MajlisTetamu,B1296)&lt;&gt;1),"Isi ID / majlis / nama",IF(COUNTIFS(TetamuTable[ID kumpulan],A1296,TetamuTable[Majlis],B1296)&gt;1,"ID berganda untuk majlis",IF(NOT(ISNUMBER(E1296)),"Semak kapasiti",IF(OR(E1296&lt;1,MOD(E1296,1)&lt;&gt;0),"Semak kapasiti",IF(AND(F1296&lt;&gt;"Belum menjawab",F1296&lt;&gt;"Hadir",F1296&lt;&gt;"Tidak hadir"),"Isi jawapan",IF(F1296="Hadir",IF(NOT(ISNUMBER(G1296)),"Semak jumlah hadir",IF(OR(G1296&lt;1,G1296&gt;E1296,MOD(G1296,1)&lt;&gt;0),"Semak jumlah hadir","OK")),IF(AND(G1296&lt;&gt;"",G1296&lt;&gt;0),"Jumlah perlu kosong / 0","OK")))))))</f>
        <v/>
      </c>
    </row>
    <row r="1297" spans="11:12" ht="30" customHeight="1">
      <c r="K1297" s="9">
        <f>IF(L1297="","",IF(AND(L1297="OK",F1297="Hadir"),G1297,0))</f>
        <v/>
      </c>
      <c r="L1297" s="9">
        <f>IF(AND(A1297="",B1297="",C1297="",D1297="",E1297="",F1297="",G1297="",H1297="",I1297="",J1297=""),"",IF(OR(A1297="",C1297="",COUNTIF(MajlisTetamu,B1297)&lt;&gt;1),"Isi ID / majlis / nama",IF(COUNTIFS(TetamuTable[ID kumpulan],A1297,TetamuTable[Majlis],B1297)&gt;1,"ID berganda untuk majlis",IF(NOT(ISNUMBER(E1297)),"Semak kapasiti",IF(OR(E1297&lt;1,MOD(E1297,1)&lt;&gt;0),"Semak kapasiti",IF(AND(F1297&lt;&gt;"Belum menjawab",F1297&lt;&gt;"Hadir",F1297&lt;&gt;"Tidak hadir"),"Isi jawapan",IF(F1297="Hadir",IF(NOT(ISNUMBER(G1297)),"Semak jumlah hadir",IF(OR(G1297&lt;1,G1297&gt;E1297,MOD(G1297,1)&lt;&gt;0),"Semak jumlah hadir","OK")),IF(AND(G1297&lt;&gt;"",G1297&lt;&gt;0),"Jumlah perlu kosong / 0","OK")))))))</f>
        <v/>
      </c>
    </row>
    <row r="1298" spans="11:12" ht="30" customHeight="1">
      <c r="K1298" s="9">
        <f>IF(L1298="","",IF(AND(L1298="OK",F1298="Hadir"),G1298,0))</f>
        <v/>
      </c>
      <c r="L1298" s="9">
        <f>IF(AND(A1298="",B1298="",C1298="",D1298="",E1298="",F1298="",G1298="",H1298="",I1298="",J1298=""),"",IF(OR(A1298="",C1298="",COUNTIF(MajlisTetamu,B1298)&lt;&gt;1),"Isi ID / majlis / nama",IF(COUNTIFS(TetamuTable[ID kumpulan],A1298,TetamuTable[Majlis],B1298)&gt;1,"ID berganda untuk majlis",IF(NOT(ISNUMBER(E1298)),"Semak kapasiti",IF(OR(E1298&lt;1,MOD(E1298,1)&lt;&gt;0),"Semak kapasiti",IF(AND(F1298&lt;&gt;"Belum menjawab",F1298&lt;&gt;"Hadir",F1298&lt;&gt;"Tidak hadir"),"Isi jawapan",IF(F1298="Hadir",IF(NOT(ISNUMBER(G1298)),"Semak jumlah hadir",IF(OR(G1298&lt;1,G1298&gt;E1298,MOD(G1298,1)&lt;&gt;0),"Semak jumlah hadir","OK")),IF(AND(G1298&lt;&gt;"",G1298&lt;&gt;0),"Jumlah perlu kosong / 0","OK")))))))</f>
        <v/>
      </c>
    </row>
    <row r="1299" spans="11:12" ht="30" customHeight="1">
      <c r="K1299" s="9">
        <f>IF(L1299="","",IF(AND(L1299="OK",F1299="Hadir"),G1299,0))</f>
        <v/>
      </c>
      <c r="L1299" s="9">
        <f>IF(AND(A1299="",B1299="",C1299="",D1299="",E1299="",F1299="",G1299="",H1299="",I1299="",J1299=""),"",IF(OR(A1299="",C1299="",COUNTIF(MajlisTetamu,B1299)&lt;&gt;1),"Isi ID / majlis / nama",IF(COUNTIFS(TetamuTable[ID kumpulan],A1299,TetamuTable[Majlis],B1299)&gt;1,"ID berganda untuk majlis",IF(NOT(ISNUMBER(E1299)),"Semak kapasiti",IF(OR(E1299&lt;1,MOD(E1299,1)&lt;&gt;0),"Semak kapasiti",IF(AND(F1299&lt;&gt;"Belum menjawab",F1299&lt;&gt;"Hadir",F1299&lt;&gt;"Tidak hadir"),"Isi jawapan",IF(F1299="Hadir",IF(NOT(ISNUMBER(G1299)),"Semak jumlah hadir",IF(OR(G1299&lt;1,G1299&gt;E1299,MOD(G1299,1)&lt;&gt;0),"Semak jumlah hadir","OK")),IF(AND(G1299&lt;&gt;"",G1299&lt;&gt;0),"Jumlah perlu kosong / 0","OK")))))))</f>
        <v/>
      </c>
    </row>
    <row r="1300" spans="11:12" ht="30" customHeight="1">
      <c r="K1300" s="9">
        <f>IF(L1300="","",IF(AND(L1300="OK",F1300="Hadir"),G1300,0))</f>
        <v/>
      </c>
      <c r="L1300" s="9">
        <f>IF(AND(A1300="",B1300="",C1300="",D1300="",E1300="",F1300="",G1300="",H1300="",I1300="",J1300=""),"",IF(OR(A1300="",C1300="",COUNTIF(MajlisTetamu,B1300)&lt;&gt;1),"Isi ID / majlis / nama",IF(COUNTIFS(TetamuTable[ID kumpulan],A1300,TetamuTable[Majlis],B1300)&gt;1,"ID berganda untuk majlis",IF(NOT(ISNUMBER(E1300)),"Semak kapasiti",IF(OR(E1300&lt;1,MOD(E1300,1)&lt;&gt;0),"Semak kapasiti",IF(AND(F1300&lt;&gt;"Belum menjawab",F1300&lt;&gt;"Hadir",F1300&lt;&gt;"Tidak hadir"),"Isi jawapan",IF(F1300="Hadir",IF(NOT(ISNUMBER(G1300)),"Semak jumlah hadir",IF(OR(G1300&lt;1,G1300&gt;E1300,MOD(G1300,1)&lt;&gt;0),"Semak jumlah hadir","OK")),IF(AND(G1300&lt;&gt;"",G1300&lt;&gt;0),"Jumlah perlu kosong / 0","OK")))))))</f>
        <v/>
      </c>
    </row>
    <row r="1301" spans="11:12" ht="30" customHeight="1">
      <c r="K1301" s="9">
        <f>IF(L1301="","",IF(AND(L1301="OK",F1301="Hadir"),G1301,0))</f>
        <v/>
      </c>
      <c r="L1301" s="9">
        <f>IF(AND(A1301="",B1301="",C1301="",D1301="",E1301="",F1301="",G1301="",H1301="",I1301="",J1301=""),"",IF(OR(A1301="",C1301="",COUNTIF(MajlisTetamu,B1301)&lt;&gt;1),"Isi ID / majlis / nama",IF(COUNTIFS(TetamuTable[ID kumpulan],A1301,TetamuTable[Majlis],B1301)&gt;1,"ID berganda untuk majlis",IF(NOT(ISNUMBER(E1301)),"Semak kapasiti",IF(OR(E1301&lt;1,MOD(E1301,1)&lt;&gt;0),"Semak kapasiti",IF(AND(F1301&lt;&gt;"Belum menjawab",F1301&lt;&gt;"Hadir",F1301&lt;&gt;"Tidak hadir"),"Isi jawapan",IF(F1301="Hadir",IF(NOT(ISNUMBER(G1301)),"Semak jumlah hadir",IF(OR(G1301&lt;1,G1301&gt;E1301,MOD(G1301,1)&lt;&gt;0),"Semak jumlah hadir","OK")),IF(AND(G1301&lt;&gt;"",G1301&lt;&gt;0),"Jumlah perlu kosong / 0","OK")))))))</f>
        <v/>
      </c>
    </row>
    <row r="1302" spans="11:12" ht="30" customHeight="1">
      <c r="K1302" s="9">
        <f>IF(L1302="","",IF(AND(L1302="OK",F1302="Hadir"),G1302,0))</f>
        <v/>
      </c>
      <c r="L1302" s="9">
        <f>IF(AND(A1302="",B1302="",C1302="",D1302="",E1302="",F1302="",G1302="",H1302="",I1302="",J1302=""),"",IF(OR(A1302="",C1302="",COUNTIF(MajlisTetamu,B1302)&lt;&gt;1),"Isi ID / majlis / nama",IF(COUNTIFS(TetamuTable[ID kumpulan],A1302,TetamuTable[Majlis],B1302)&gt;1,"ID berganda untuk majlis",IF(NOT(ISNUMBER(E1302)),"Semak kapasiti",IF(OR(E1302&lt;1,MOD(E1302,1)&lt;&gt;0),"Semak kapasiti",IF(AND(F1302&lt;&gt;"Belum menjawab",F1302&lt;&gt;"Hadir",F1302&lt;&gt;"Tidak hadir"),"Isi jawapan",IF(F1302="Hadir",IF(NOT(ISNUMBER(G1302)),"Semak jumlah hadir",IF(OR(G1302&lt;1,G1302&gt;E1302,MOD(G1302,1)&lt;&gt;0),"Semak jumlah hadir","OK")),IF(AND(G1302&lt;&gt;"",G1302&lt;&gt;0),"Jumlah perlu kosong / 0","OK")))))))</f>
        <v/>
      </c>
    </row>
    <row r="1303" spans="11:12" ht="30" customHeight="1">
      <c r="K1303" s="9">
        <f>IF(L1303="","",IF(AND(L1303="OK",F1303="Hadir"),G1303,0))</f>
        <v/>
      </c>
      <c r="L1303" s="9">
        <f>IF(AND(A1303="",B1303="",C1303="",D1303="",E1303="",F1303="",G1303="",H1303="",I1303="",J1303=""),"",IF(OR(A1303="",C1303="",COUNTIF(MajlisTetamu,B1303)&lt;&gt;1),"Isi ID / majlis / nama",IF(COUNTIFS(TetamuTable[ID kumpulan],A1303,TetamuTable[Majlis],B1303)&gt;1,"ID berganda untuk majlis",IF(NOT(ISNUMBER(E1303)),"Semak kapasiti",IF(OR(E1303&lt;1,MOD(E1303,1)&lt;&gt;0),"Semak kapasiti",IF(AND(F1303&lt;&gt;"Belum menjawab",F1303&lt;&gt;"Hadir",F1303&lt;&gt;"Tidak hadir"),"Isi jawapan",IF(F1303="Hadir",IF(NOT(ISNUMBER(G1303)),"Semak jumlah hadir",IF(OR(G1303&lt;1,G1303&gt;E1303,MOD(G1303,1)&lt;&gt;0),"Semak jumlah hadir","OK")),IF(AND(G1303&lt;&gt;"",G1303&lt;&gt;0),"Jumlah perlu kosong / 0","OK")))))))</f>
        <v/>
      </c>
    </row>
    <row r="1304" spans="11:12" ht="30" customHeight="1">
      <c r="K1304" s="9">
        <f>IF(L1304="","",IF(AND(L1304="OK",F1304="Hadir"),G1304,0))</f>
        <v/>
      </c>
      <c r="L1304" s="9">
        <f>IF(AND(A1304="",B1304="",C1304="",D1304="",E1304="",F1304="",G1304="",H1304="",I1304="",J1304=""),"",IF(OR(A1304="",C1304="",COUNTIF(MajlisTetamu,B1304)&lt;&gt;1),"Isi ID / majlis / nama",IF(COUNTIFS(TetamuTable[ID kumpulan],A1304,TetamuTable[Majlis],B1304)&gt;1,"ID berganda untuk majlis",IF(NOT(ISNUMBER(E1304)),"Semak kapasiti",IF(OR(E1304&lt;1,MOD(E1304,1)&lt;&gt;0),"Semak kapasiti",IF(AND(F1304&lt;&gt;"Belum menjawab",F1304&lt;&gt;"Hadir",F1304&lt;&gt;"Tidak hadir"),"Isi jawapan",IF(F1304="Hadir",IF(NOT(ISNUMBER(G1304)),"Semak jumlah hadir",IF(OR(G1304&lt;1,G1304&gt;E1304,MOD(G1304,1)&lt;&gt;0),"Semak jumlah hadir","OK")),IF(AND(G1304&lt;&gt;"",G1304&lt;&gt;0),"Jumlah perlu kosong / 0","OK")))))))</f>
        <v/>
      </c>
    </row>
    <row r="1305" spans="11:12" ht="30" customHeight="1">
      <c r="K1305" s="9">
        <f>IF(L1305="","",IF(AND(L1305="OK",F1305="Hadir"),G1305,0))</f>
        <v/>
      </c>
      <c r="L1305" s="9">
        <f>IF(AND(A1305="",B1305="",C1305="",D1305="",E1305="",F1305="",G1305="",H1305="",I1305="",J1305=""),"",IF(OR(A1305="",C1305="",COUNTIF(MajlisTetamu,B1305)&lt;&gt;1),"Isi ID / majlis / nama",IF(COUNTIFS(TetamuTable[ID kumpulan],A1305,TetamuTable[Majlis],B1305)&gt;1,"ID berganda untuk majlis",IF(NOT(ISNUMBER(E1305)),"Semak kapasiti",IF(OR(E1305&lt;1,MOD(E1305,1)&lt;&gt;0),"Semak kapasiti",IF(AND(F1305&lt;&gt;"Belum menjawab",F1305&lt;&gt;"Hadir",F1305&lt;&gt;"Tidak hadir"),"Isi jawapan",IF(F1305="Hadir",IF(NOT(ISNUMBER(G1305)),"Semak jumlah hadir",IF(OR(G1305&lt;1,G1305&gt;E1305,MOD(G1305,1)&lt;&gt;0),"Semak jumlah hadir","OK")),IF(AND(G1305&lt;&gt;"",G1305&lt;&gt;0),"Jumlah perlu kosong / 0","OK")))))))</f>
        <v/>
      </c>
    </row>
    <row r="1306" spans="11:12" ht="30" customHeight="1">
      <c r="K1306" s="9">
        <f>IF(L1306="","",IF(AND(L1306="OK",F1306="Hadir"),G1306,0))</f>
        <v/>
      </c>
      <c r="L1306" s="9">
        <f>IF(AND(A1306="",B1306="",C1306="",D1306="",E1306="",F1306="",G1306="",H1306="",I1306="",J1306=""),"",IF(OR(A1306="",C1306="",COUNTIF(MajlisTetamu,B1306)&lt;&gt;1),"Isi ID / majlis / nama",IF(COUNTIFS(TetamuTable[ID kumpulan],A1306,TetamuTable[Majlis],B1306)&gt;1,"ID berganda untuk majlis",IF(NOT(ISNUMBER(E1306)),"Semak kapasiti",IF(OR(E1306&lt;1,MOD(E1306,1)&lt;&gt;0),"Semak kapasiti",IF(AND(F1306&lt;&gt;"Belum menjawab",F1306&lt;&gt;"Hadir",F1306&lt;&gt;"Tidak hadir"),"Isi jawapan",IF(F1306="Hadir",IF(NOT(ISNUMBER(G1306)),"Semak jumlah hadir",IF(OR(G1306&lt;1,G1306&gt;E1306,MOD(G1306,1)&lt;&gt;0),"Semak jumlah hadir","OK")),IF(AND(G1306&lt;&gt;"",G1306&lt;&gt;0),"Jumlah perlu kosong / 0","OK")))))))</f>
        <v/>
      </c>
    </row>
    <row r="1307" spans="11:12" ht="30" customHeight="1">
      <c r="K1307" s="9">
        <f>IF(L1307="","",IF(AND(L1307="OK",F1307="Hadir"),G1307,0))</f>
        <v/>
      </c>
      <c r="L1307" s="9">
        <f>IF(AND(A1307="",B1307="",C1307="",D1307="",E1307="",F1307="",G1307="",H1307="",I1307="",J1307=""),"",IF(OR(A1307="",C1307="",COUNTIF(MajlisTetamu,B1307)&lt;&gt;1),"Isi ID / majlis / nama",IF(COUNTIFS(TetamuTable[ID kumpulan],A1307,TetamuTable[Majlis],B1307)&gt;1,"ID berganda untuk majlis",IF(NOT(ISNUMBER(E1307)),"Semak kapasiti",IF(OR(E1307&lt;1,MOD(E1307,1)&lt;&gt;0),"Semak kapasiti",IF(AND(F1307&lt;&gt;"Belum menjawab",F1307&lt;&gt;"Hadir",F1307&lt;&gt;"Tidak hadir"),"Isi jawapan",IF(F1307="Hadir",IF(NOT(ISNUMBER(G1307)),"Semak jumlah hadir",IF(OR(G1307&lt;1,G1307&gt;E1307,MOD(G1307,1)&lt;&gt;0),"Semak jumlah hadir","OK")),IF(AND(G1307&lt;&gt;"",G1307&lt;&gt;0),"Jumlah perlu kosong / 0","OK")))))))</f>
        <v/>
      </c>
    </row>
    <row r="1308" spans="11:12" ht="30" customHeight="1">
      <c r="K1308" s="9">
        <f>IF(L1308="","",IF(AND(L1308="OK",F1308="Hadir"),G1308,0))</f>
        <v/>
      </c>
      <c r="L1308" s="9">
        <f>IF(AND(A1308="",B1308="",C1308="",D1308="",E1308="",F1308="",G1308="",H1308="",I1308="",J1308=""),"",IF(OR(A1308="",C1308="",COUNTIF(MajlisTetamu,B1308)&lt;&gt;1),"Isi ID / majlis / nama",IF(COUNTIFS(TetamuTable[ID kumpulan],A1308,TetamuTable[Majlis],B1308)&gt;1,"ID berganda untuk majlis",IF(NOT(ISNUMBER(E1308)),"Semak kapasiti",IF(OR(E1308&lt;1,MOD(E1308,1)&lt;&gt;0),"Semak kapasiti",IF(AND(F1308&lt;&gt;"Belum menjawab",F1308&lt;&gt;"Hadir",F1308&lt;&gt;"Tidak hadir"),"Isi jawapan",IF(F1308="Hadir",IF(NOT(ISNUMBER(G1308)),"Semak jumlah hadir",IF(OR(G1308&lt;1,G1308&gt;E1308,MOD(G1308,1)&lt;&gt;0),"Semak jumlah hadir","OK")),IF(AND(G1308&lt;&gt;"",G1308&lt;&gt;0),"Jumlah perlu kosong / 0","OK")))))))</f>
        <v/>
      </c>
    </row>
    <row r="1309" spans="11:12" ht="30" customHeight="1">
      <c r="K1309" s="9">
        <f>IF(L1309="","",IF(AND(L1309="OK",F1309="Hadir"),G1309,0))</f>
        <v/>
      </c>
      <c r="L1309" s="9">
        <f>IF(AND(A1309="",B1309="",C1309="",D1309="",E1309="",F1309="",G1309="",H1309="",I1309="",J1309=""),"",IF(OR(A1309="",C1309="",COUNTIF(MajlisTetamu,B1309)&lt;&gt;1),"Isi ID / majlis / nama",IF(COUNTIFS(TetamuTable[ID kumpulan],A1309,TetamuTable[Majlis],B1309)&gt;1,"ID berganda untuk majlis",IF(NOT(ISNUMBER(E1309)),"Semak kapasiti",IF(OR(E1309&lt;1,MOD(E1309,1)&lt;&gt;0),"Semak kapasiti",IF(AND(F1309&lt;&gt;"Belum menjawab",F1309&lt;&gt;"Hadir",F1309&lt;&gt;"Tidak hadir"),"Isi jawapan",IF(F1309="Hadir",IF(NOT(ISNUMBER(G1309)),"Semak jumlah hadir",IF(OR(G1309&lt;1,G1309&gt;E1309,MOD(G1309,1)&lt;&gt;0),"Semak jumlah hadir","OK")),IF(AND(G1309&lt;&gt;"",G1309&lt;&gt;0),"Jumlah perlu kosong / 0","OK")))))))</f>
        <v/>
      </c>
    </row>
    <row r="1310" spans="11:12" ht="30" customHeight="1">
      <c r="K1310" s="9">
        <f>IF(L1310="","",IF(AND(L1310="OK",F1310="Hadir"),G1310,0))</f>
        <v/>
      </c>
      <c r="L1310" s="9">
        <f>IF(AND(A1310="",B1310="",C1310="",D1310="",E1310="",F1310="",G1310="",H1310="",I1310="",J1310=""),"",IF(OR(A1310="",C1310="",COUNTIF(MajlisTetamu,B1310)&lt;&gt;1),"Isi ID / majlis / nama",IF(COUNTIFS(TetamuTable[ID kumpulan],A1310,TetamuTable[Majlis],B1310)&gt;1,"ID berganda untuk majlis",IF(NOT(ISNUMBER(E1310)),"Semak kapasiti",IF(OR(E1310&lt;1,MOD(E1310,1)&lt;&gt;0),"Semak kapasiti",IF(AND(F1310&lt;&gt;"Belum menjawab",F1310&lt;&gt;"Hadir",F1310&lt;&gt;"Tidak hadir"),"Isi jawapan",IF(F1310="Hadir",IF(NOT(ISNUMBER(G1310)),"Semak jumlah hadir",IF(OR(G1310&lt;1,G1310&gt;E1310,MOD(G1310,1)&lt;&gt;0),"Semak jumlah hadir","OK")),IF(AND(G1310&lt;&gt;"",G1310&lt;&gt;0),"Jumlah perlu kosong / 0","OK")))))))</f>
        <v/>
      </c>
    </row>
    <row r="1311" spans="11:12" ht="30" customHeight="1">
      <c r="K1311" s="9">
        <f>IF(L1311="","",IF(AND(L1311="OK",F1311="Hadir"),G1311,0))</f>
        <v/>
      </c>
      <c r="L1311" s="9">
        <f>IF(AND(A1311="",B1311="",C1311="",D1311="",E1311="",F1311="",G1311="",H1311="",I1311="",J1311=""),"",IF(OR(A1311="",C1311="",COUNTIF(MajlisTetamu,B1311)&lt;&gt;1),"Isi ID / majlis / nama",IF(COUNTIFS(TetamuTable[ID kumpulan],A1311,TetamuTable[Majlis],B1311)&gt;1,"ID berganda untuk majlis",IF(NOT(ISNUMBER(E1311)),"Semak kapasiti",IF(OR(E1311&lt;1,MOD(E1311,1)&lt;&gt;0),"Semak kapasiti",IF(AND(F1311&lt;&gt;"Belum menjawab",F1311&lt;&gt;"Hadir",F1311&lt;&gt;"Tidak hadir"),"Isi jawapan",IF(F1311="Hadir",IF(NOT(ISNUMBER(G1311)),"Semak jumlah hadir",IF(OR(G1311&lt;1,G1311&gt;E1311,MOD(G1311,1)&lt;&gt;0),"Semak jumlah hadir","OK")),IF(AND(G1311&lt;&gt;"",G1311&lt;&gt;0),"Jumlah perlu kosong / 0","OK")))))))</f>
        <v/>
      </c>
    </row>
    <row r="1312" spans="11:12" ht="30" customHeight="1">
      <c r="K1312" s="9">
        <f>IF(L1312="","",IF(AND(L1312="OK",F1312="Hadir"),G1312,0))</f>
        <v/>
      </c>
      <c r="L1312" s="9">
        <f>IF(AND(A1312="",B1312="",C1312="",D1312="",E1312="",F1312="",G1312="",H1312="",I1312="",J1312=""),"",IF(OR(A1312="",C1312="",COUNTIF(MajlisTetamu,B1312)&lt;&gt;1),"Isi ID / majlis / nama",IF(COUNTIFS(TetamuTable[ID kumpulan],A1312,TetamuTable[Majlis],B1312)&gt;1,"ID berganda untuk majlis",IF(NOT(ISNUMBER(E1312)),"Semak kapasiti",IF(OR(E1312&lt;1,MOD(E1312,1)&lt;&gt;0),"Semak kapasiti",IF(AND(F1312&lt;&gt;"Belum menjawab",F1312&lt;&gt;"Hadir",F1312&lt;&gt;"Tidak hadir"),"Isi jawapan",IF(F1312="Hadir",IF(NOT(ISNUMBER(G1312)),"Semak jumlah hadir",IF(OR(G1312&lt;1,G1312&gt;E1312,MOD(G1312,1)&lt;&gt;0),"Semak jumlah hadir","OK")),IF(AND(G1312&lt;&gt;"",G1312&lt;&gt;0),"Jumlah perlu kosong / 0","OK")))))))</f>
        <v/>
      </c>
    </row>
    <row r="1313" spans="11:12" ht="30" customHeight="1">
      <c r="K1313" s="9">
        <f>IF(L1313="","",IF(AND(L1313="OK",F1313="Hadir"),G1313,0))</f>
        <v/>
      </c>
      <c r="L1313" s="9">
        <f>IF(AND(A1313="",B1313="",C1313="",D1313="",E1313="",F1313="",G1313="",H1313="",I1313="",J1313=""),"",IF(OR(A1313="",C1313="",COUNTIF(MajlisTetamu,B1313)&lt;&gt;1),"Isi ID / majlis / nama",IF(COUNTIFS(TetamuTable[ID kumpulan],A1313,TetamuTable[Majlis],B1313)&gt;1,"ID berganda untuk majlis",IF(NOT(ISNUMBER(E1313)),"Semak kapasiti",IF(OR(E1313&lt;1,MOD(E1313,1)&lt;&gt;0),"Semak kapasiti",IF(AND(F1313&lt;&gt;"Belum menjawab",F1313&lt;&gt;"Hadir",F1313&lt;&gt;"Tidak hadir"),"Isi jawapan",IF(F1313="Hadir",IF(NOT(ISNUMBER(G1313)),"Semak jumlah hadir",IF(OR(G1313&lt;1,G1313&gt;E1313,MOD(G1313,1)&lt;&gt;0),"Semak jumlah hadir","OK")),IF(AND(G1313&lt;&gt;"",G1313&lt;&gt;0),"Jumlah perlu kosong / 0","OK")))))))</f>
        <v/>
      </c>
    </row>
    <row r="1314" spans="11:12" ht="30" customHeight="1">
      <c r="K1314" s="9">
        <f>IF(L1314="","",IF(AND(L1314="OK",F1314="Hadir"),G1314,0))</f>
        <v/>
      </c>
      <c r="L1314" s="9">
        <f>IF(AND(A1314="",B1314="",C1314="",D1314="",E1314="",F1314="",G1314="",H1314="",I1314="",J1314=""),"",IF(OR(A1314="",C1314="",COUNTIF(MajlisTetamu,B1314)&lt;&gt;1),"Isi ID / majlis / nama",IF(COUNTIFS(TetamuTable[ID kumpulan],A1314,TetamuTable[Majlis],B1314)&gt;1,"ID berganda untuk majlis",IF(NOT(ISNUMBER(E1314)),"Semak kapasiti",IF(OR(E1314&lt;1,MOD(E1314,1)&lt;&gt;0),"Semak kapasiti",IF(AND(F1314&lt;&gt;"Belum menjawab",F1314&lt;&gt;"Hadir",F1314&lt;&gt;"Tidak hadir"),"Isi jawapan",IF(F1314="Hadir",IF(NOT(ISNUMBER(G1314)),"Semak jumlah hadir",IF(OR(G1314&lt;1,G1314&gt;E1314,MOD(G1314,1)&lt;&gt;0),"Semak jumlah hadir","OK")),IF(AND(G1314&lt;&gt;"",G1314&lt;&gt;0),"Jumlah perlu kosong / 0","OK")))))))</f>
        <v/>
      </c>
    </row>
    <row r="1315" spans="11:12" ht="30" customHeight="1">
      <c r="K1315" s="9">
        <f>IF(L1315="","",IF(AND(L1315="OK",F1315="Hadir"),G1315,0))</f>
        <v/>
      </c>
      <c r="L1315" s="9">
        <f>IF(AND(A1315="",B1315="",C1315="",D1315="",E1315="",F1315="",G1315="",H1315="",I1315="",J1315=""),"",IF(OR(A1315="",C1315="",COUNTIF(MajlisTetamu,B1315)&lt;&gt;1),"Isi ID / majlis / nama",IF(COUNTIFS(TetamuTable[ID kumpulan],A1315,TetamuTable[Majlis],B1315)&gt;1,"ID berganda untuk majlis",IF(NOT(ISNUMBER(E1315)),"Semak kapasiti",IF(OR(E1315&lt;1,MOD(E1315,1)&lt;&gt;0),"Semak kapasiti",IF(AND(F1315&lt;&gt;"Belum menjawab",F1315&lt;&gt;"Hadir",F1315&lt;&gt;"Tidak hadir"),"Isi jawapan",IF(F1315="Hadir",IF(NOT(ISNUMBER(G1315)),"Semak jumlah hadir",IF(OR(G1315&lt;1,G1315&gt;E1315,MOD(G1315,1)&lt;&gt;0),"Semak jumlah hadir","OK")),IF(AND(G1315&lt;&gt;"",G1315&lt;&gt;0),"Jumlah perlu kosong / 0","OK")))))))</f>
        <v/>
      </c>
    </row>
    <row r="1316" spans="11:12" ht="30" customHeight="1">
      <c r="K1316" s="9">
        <f>IF(L1316="","",IF(AND(L1316="OK",F1316="Hadir"),G1316,0))</f>
        <v/>
      </c>
      <c r="L1316" s="9">
        <f>IF(AND(A1316="",B1316="",C1316="",D1316="",E1316="",F1316="",G1316="",H1316="",I1316="",J1316=""),"",IF(OR(A1316="",C1316="",COUNTIF(MajlisTetamu,B1316)&lt;&gt;1),"Isi ID / majlis / nama",IF(COUNTIFS(TetamuTable[ID kumpulan],A1316,TetamuTable[Majlis],B1316)&gt;1,"ID berganda untuk majlis",IF(NOT(ISNUMBER(E1316)),"Semak kapasiti",IF(OR(E1316&lt;1,MOD(E1316,1)&lt;&gt;0),"Semak kapasiti",IF(AND(F1316&lt;&gt;"Belum menjawab",F1316&lt;&gt;"Hadir",F1316&lt;&gt;"Tidak hadir"),"Isi jawapan",IF(F1316="Hadir",IF(NOT(ISNUMBER(G1316)),"Semak jumlah hadir",IF(OR(G1316&lt;1,G1316&gt;E1316,MOD(G1316,1)&lt;&gt;0),"Semak jumlah hadir","OK")),IF(AND(G1316&lt;&gt;"",G1316&lt;&gt;0),"Jumlah perlu kosong / 0","OK")))))))</f>
        <v/>
      </c>
    </row>
    <row r="1317" spans="11:12" ht="30" customHeight="1">
      <c r="K1317" s="9">
        <f>IF(L1317="","",IF(AND(L1317="OK",F1317="Hadir"),G1317,0))</f>
        <v/>
      </c>
      <c r="L1317" s="9">
        <f>IF(AND(A1317="",B1317="",C1317="",D1317="",E1317="",F1317="",G1317="",H1317="",I1317="",J1317=""),"",IF(OR(A1317="",C1317="",COUNTIF(MajlisTetamu,B1317)&lt;&gt;1),"Isi ID / majlis / nama",IF(COUNTIFS(TetamuTable[ID kumpulan],A1317,TetamuTable[Majlis],B1317)&gt;1,"ID berganda untuk majlis",IF(NOT(ISNUMBER(E1317)),"Semak kapasiti",IF(OR(E1317&lt;1,MOD(E1317,1)&lt;&gt;0),"Semak kapasiti",IF(AND(F1317&lt;&gt;"Belum menjawab",F1317&lt;&gt;"Hadir",F1317&lt;&gt;"Tidak hadir"),"Isi jawapan",IF(F1317="Hadir",IF(NOT(ISNUMBER(G1317)),"Semak jumlah hadir",IF(OR(G1317&lt;1,G1317&gt;E1317,MOD(G1317,1)&lt;&gt;0),"Semak jumlah hadir","OK")),IF(AND(G1317&lt;&gt;"",G1317&lt;&gt;0),"Jumlah perlu kosong / 0","OK")))))))</f>
        <v/>
      </c>
    </row>
    <row r="1318" spans="11:12" ht="30" customHeight="1">
      <c r="K1318" s="9">
        <f>IF(L1318="","",IF(AND(L1318="OK",F1318="Hadir"),G1318,0))</f>
        <v/>
      </c>
      <c r="L1318" s="9">
        <f>IF(AND(A1318="",B1318="",C1318="",D1318="",E1318="",F1318="",G1318="",H1318="",I1318="",J1318=""),"",IF(OR(A1318="",C1318="",COUNTIF(MajlisTetamu,B1318)&lt;&gt;1),"Isi ID / majlis / nama",IF(COUNTIFS(TetamuTable[ID kumpulan],A1318,TetamuTable[Majlis],B1318)&gt;1,"ID berganda untuk majlis",IF(NOT(ISNUMBER(E1318)),"Semak kapasiti",IF(OR(E1318&lt;1,MOD(E1318,1)&lt;&gt;0),"Semak kapasiti",IF(AND(F1318&lt;&gt;"Belum menjawab",F1318&lt;&gt;"Hadir",F1318&lt;&gt;"Tidak hadir"),"Isi jawapan",IF(F1318="Hadir",IF(NOT(ISNUMBER(G1318)),"Semak jumlah hadir",IF(OR(G1318&lt;1,G1318&gt;E1318,MOD(G1318,1)&lt;&gt;0),"Semak jumlah hadir","OK")),IF(AND(G1318&lt;&gt;"",G1318&lt;&gt;0),"Jumlah perlu kosong / 0","OK")))))))</f>
        <v/>
      </c>
    </row>
    <row r="1319" spans="11:12" ht="30" customHeight="1">
      <c r="K1319" s="9">
        <f>IF(L1319="","",IF(AND(L1319="OK",F1319="Hadir"),G1319,0))</f>
        <v/>
      </c>
      <c r="L1319" s="9">
        <f>IF(AND(A1319="",B1319="",C1319="",D1319="",E1319="",F1319="",G1319="",H1319="",I1319="",J1319=""),"",IF(OR(A1319="",C1319="",COUNTIF(MajlisTetamu,B1319)&lt;&gt;1),"Isi ID / majlis / nama",IF(COUNTIFS(TetamuTable[ID kumpulan],A1319,TetamuTable[Majlis],B1319)&gt;1,"ID berganda untuk majlis",IF(NOT(ISNUMBER(E1319)),"Semak kapasiti",IF(OR(E1319&lt;1,MOD(E1319,1)&lt;&gt;0),"Semak kapasiti",IF(AND(F1319&lt;&gt;"Belum menjawab",F1319&lt;&gt;"Hadir",F1319&lt;&gt;"Tidak hadir"),"Isi jawapan",IF(F1319="Hadir",IF(NOT(ISNUMBER(G1319)),"Semak jumlah hadir",IF(OR(G1319&lt;1,G1319&gt;E1319,MOD(G1319,1)&lt;&gt;0),"Semak jumlah hadir","OK")),IF(AND(G1319&lt;&gt;"",G1319&lt;&gt;0),"Jumlah perlu kosong / 0","OK")))))))</f>
        <v/>
      </c>
    </row>
    <row r="1320" spans="11:12" ht="30" customHeight="1">
      <c r="K1320" s="9">
        <f>IF(L1320="","",IF(AND(L1320="OK",F1320="Hadir"),G1320,0))</f>
        <v/>
      </c>
      <c r="L1320" s="9">
        <f>IF(AND(A1320="",B1320="",C1320="",D1320="",E1320="",F1320="",G1320="",H1320="",I1320="",J1320=""),"",IF(OR(A1320="",C1320="",COUNTIF(MajlisTetamu,B1320)&lt;&gt;1),"Isi ID / majlis / nama",IF(COUNTIFS(TetamuTable[ID kumpulan],A1320,TetamuTable[Majlis],B1320)&gt;1,"ID berganda untuk majlis",IF(NOT(ISNUMBER(E1320)),"Semak kapasiti",IF(OR(E1320&lt;1,MOD(E1320,1)&lt;&gt;0),"Semak kapasiti",IF(AND(F1320&lt;&gt;"Belum menjawab",F1320&lt;&gt;"Hadir",F1320&lt;&gt;"Tidak hadir"),"Isi jawapan",IF(F1320="Hadir",IF(NOT(ISNUMBER(G1320)),"Semak jumlah hadir",IF(OR(G1320&lt;1,G1320&gt;E1320,MOD(G1320,1)&lt;&gt;0),"Semak jumlah hadir","OK")),IF(AND(G1320&lt;&gt;"",G1320&lt;&gt;0),"Jumlah perlu kosong / 0","OK")))))))</f>
        <v/>
      </c>
    </row>
    <row r="1321" spans="11:12" ht="30" customHeight="1">
      <c r="K1321" s="9">
        <f>IF(L1321="","",IF(AND(L1321="OK",F1321="Hadir"),G1321,0))</f>
        <v/>
      </c>
      <c r="L1321" s="9">
        <f>IF(AND(A1321="",B1321="",C1321="",D1321="",E1321="",F1321="",G1321="",H1321="",I1321="",J1321=""),"",IF(OR(A1321="",C1321="",COUNTIF(MajlisTetamu,B1321)&lt;&gt;1),"Isi ID / majlis / nama",IF(COUNTIFS(TetamuTable[ID kumpulan],A1321,TetamuTable[Majlis],B1321)&gt;1,"ID berganda untuk majlis",IF(NOT(ISNUMBER(E1321)),"Semak kapasiti",IF(OR(E1321&lt;1,MOD(E1321,1)&lt;&gt;0),"Semak kapasiti",IF(AND(F1321&lt;&gt;"Belum menjawab",F1321&lt;&gt;"Hadir",F1321&lt;&gt;"Tidak hadir"),"Isi jawapan",IF(F1321="Hadir",IF(NOT(ISNUMBER(G1321)),"Semak jumlah hadir",IF(OR(G1321&lt;1,G1321&gt;E1321,MOD(G1321,1)&lt;&gt;0),"Semak jumlah hadir","OK")),IF(AND(G1321&lt;&gt;"",G1321&lt;&gt;0),"Jumlah perlu kosong / 0","OK")))))))</f>
        <v/>
      </c>
    </row>
    <row r="1322" spans="11:12" ht="30" customHeight="1">
      <c r="K1322" s="9">
        <f>IF(L1322="","",IF(AND(L1322="OK",F1322="Hadir"),G1322,0))</f>
        <v/>
      </c>
      <c r="L1322" s="9">
        <f>IF(AND(A1322="",B1322="",C1322="",D1322="",E1322="",F1322="",G1322="",H1322="",I1322="",J1322=""),"",IF(OR(A1322="",C1322="",COUNTIF(MajlisTetamu,B1322)&lt;&gt;1),"Isi ID / majlis / nama",IF(COUNTIFS(TetamuTable[ID kumpulan],A1322,TetamuTable[Majlis],B1322)&gt;1,"ID berganda untuk majlis",IF(NOT(ISNUMBER(E1322)),"Semak kapasiti",IF(OR(E1322&lt;1,MOD(E1322,1)&lt;&gt;0),"Semak kapasiti",IF(AND(F1322&lt;&gt;"Belum menjawab",F1322&lt;&gt;"Hadir",F1322&lt;&gt;"Tidak hadir"),"Isi jawapan",IF(F1322="Hadir",IF(NOT(ISNUMBER(G1322)),"Semak jumlah hadir",IF(OR(G1322&lt;1,G1322&gt;E1322,MOD(G1322,1)&lt;&gt;0),"Semak jumlah hadir","OK")),IF(AND(G1322&lt;&gt;"",G1322&lt;&gt;0),"Jumlah perlu kosong / 0","OK")))))))</f>
        <v/>
      </c>
    </row>
    <row r="1323" spans="11:12" ht="30" customHeight="1">
      <c r="K1323" s="9">
        <f>IF(L1323="","",IF(AND(L1323="OK",F1323="Hadir"),G1323,0))</f>
        <v/>
      </c>
      <c r="L1323" s="9">
        <f>IF(AND(A1323="",B1323="",C1323="",D1323="",E1323="",F1323="",G1323="",H1323="",I1323="",J1323=""),"",IF(OR(A1323="",C1323="",COUNTIF(MajlisTetamu,B1323)&lt;&gt;1),"Isi ID / majlis / nama",IF(COUNTIFS(TetamuTable[ID kumpulan],A1323,TetamuTable[Majlis],B1323)&gt;1,"ID berganda untuk majlis",IF(NOT(ISNUMBER(E1323)),"Semak kapasiti",IF(OR(E1323&lt;1,MOD(E1323,1)&lt;&gt;0),"Semak kapasiti",IF(AND(F1323&lt;&gt;"Belum menjawab",F1323&lt;&gt;"Hadir",F1323&lt;&gt;"Tidak hadir"),"Isi jawapan",IF(F1323="Hadir",IF(NOT(ISNUMBER(G1323)),"Semak jumlah hadir",IF(OR(G1323&lt;1,G1323&gt;E1323,MOD(G1323,1)&lt;&gt;0),"Semak jumlah hadir","OK")),IF(AND(G1323&lt;&gt;"",G1323&lt;&gt;0),"Jumlah perlu kosong / 0","OK")))))))</f>
        <v/>
      </c>
    </row>
    <row r="1324" spans="11:12" ht="30" customHeight="1">
      <c r="K1324" s="9">
        <f>IF(L1324="","",IF(AND(L1324="OK",F1324="Hadir"),G1324,0))</f>
        <v/>
      </c>
      <c r="L1324" s="9">
        <f>IF(AND(A1324="",B1324="",C1324="",D1324="",E1324="",F1324="",G1324="",H1324="",I1324="",J1324=""),"",IF(OR(A1324="",C1324="",COUNTIF(MajlisTetamu,B1324)&lt;&gt;1),"Isi ID / majlis / nama",IF(COUNTIFS(TetamuTable[ID kumpulan],A1324,TetamuTable[Majlis],B1324)&gt;1,"ID berganda untuk majlis",IF(NOT(ISNUMBER(E1324)),"Semak kapasiti",IF(OR(E1324&lt;1,MOD(E1324,1)&lt;&gt;0),"Semak kapasiti",IF(AND(F1324&lt;&gt;"Belum menjawab",F1324&lt;&gt;"Hadir",F1324&lt;&gt;"Tidak hadir"),"Isi jawapan",IF(F1324="Hadir",IF(NOT(ISNUMBER(G1324)),"Semak jumlah hadir",IF(OR(G1324&lt;1,G1324&gt;E1324,MOD(G1324,1)&lt;&gt;0),"Semak jumlah hadir","OK")),IF(AND(G1324&lt;&gt;"",G1324&lt;&gt;0),"Jumlah perlu kosong / 0","OK")))))))</f>
        <v/>
      </c>
    </row>
    <row r="1325" spans="11:12" ht="30" customHeight="1">
      <c r="K1325" s="9">
        <f>IF(L1325="","",IF(AND(L1325="OK",F1325="Hadir"),G1325,0))</f>
        <v/>
      </c>
      <c r="L1325" s="9">
        <f>IF(AND(A1325="",B1325="",C1325="",D1325="",E1325="",F1325="",G1325="",H1325="",I1325="",J1325=""),"",IF(OR(A1325="",C1325="",COUNTIF(MajlisTetamu,B1325)&lt;&gt;1),"Isi ID / majlis / nama",IF(COUNTIFS(TetamuTable[ID kumpulan],A1325,TetamuTable[Majlis],B1325)&gt;1,"ID berganda untuk majlis",IF(NOT(ISNUMBER(E1325)),"Semak kapasiti",IF(OR(E1325&lt;1,MOD(E1325,1)&lt;&gt;0),"Semak kapasiti",IF(AND(F1325&lt;&gt;"Belum menjawab",F1325&lt;&gt;"Hadir",F1325&lt;&gt;"Tidak hadir"),"Isi jawapan",IF(F1325="Hadir",IF(NOT(ISNUMBER(G1325)),"Semak jumlah hadir",IF(OR(G1325&lt;1,G1325&gt;E1325,MOD(G1325,1)&lt;&gt;0),"Semak jumlah hadir","OK")),IF(AND(G1325&lt;&gt;"",G1325&lt;&gt;0),"Jumlah perlu kosong / 0","OK")))))))</f>
        <v/>
      </c>
    </row>
    <row r="1326" spans="11:12" ht="30" customHeight="1">
      <c r="K1326" s="9">
        <f>IF(L1326="","",IF(AND(L1326="OK",F1326="Hadir"),G1326,0))</f>
        <v/>
      </c>
      <c r="L1326" s="9">
        <f>IF(AND(A1326="",B1326="",C1326="",D1326="",E1326="",F1326="",G1326="",H1326="",I1326="",J1326=""),"",IF(OR(A1326="",C1326="",COUNTIF(MajlisTetamu,B1326)&lt;&gt;1),"Isi ID / majlis / nama",IF(COUNTIFS(TetamuTable[ID kumpulan],A1326,TetamuTable[Majlis],B1326)&gt;1,"ID berganda untuk majlis",IF(NOT(ISNUMBER(E1326)),"Semak kapasiti",IF(OR(E1326&lt;1,MOD(E1326,1)&lt;&gt;0),"Semak kapasiti",IF(AND(F1326&lt;&gt;"Belum menjawab",F1326&lt;&gt;"Hadir",F1326&lt;&gt;"Tidak hadir"),"Isi jawapan",IF(F1326="Hadir",IF(NOT(ISNUMBER(G1326)),"Semak jumlah hadir",IF(OR(G1326&lt;1,G1326&gt;E1326,MOD(G1326,1)&lt;&gt;0),"Semak jumlah hadir","OK")),IF(AND(G1326&lt;&gt;"",G1326&lt;&gt;0),"Jumlah perlu kosong / 0","OK")))))))</f>
        <v/>
      </c>
    </row>
    <row r="1327" spans="11:12" ht="30" customHeight="1">
      <c r="K1327" s="9">
        <f>IF(L1327="","",IF(AND(L1327="OK",F1327="Hadir"),G1327,0))</f>
        <v/>
      </c>
      <c r="L1327" s="9">
        <f>IF(AND(A1327="",B1327="",C1327="",D1327="",E1327="",F1327="",G1327="",H1327="",I1327="",J1327=""),"",IF(OR(A1327="",C1327="",COUNTIF(MajlisTetamu,B1327)&lt;&gt;1),"Isi ID / majlis / nama",IF(COUNTIFS(TetamuTable[ID kumpulan],A1327,TetamuTable[Majlis],B1327)&gt;1,"ID berganda untuk majlis",IF(NOT(ISNUMBER(E1327)),"Semak kapasiti",IF(OR(E1327&lt;1,MOD(E1327,1)&lt;&gt;0),"Semak kapasiti",IF(AND(F1327&lt;&gt;"Belum menjawab",F1327&lt;&gt;"Hadir",F1327&lt;&gt;"Tidak hadir"),"Isi jawapan",IF(F1327="Hadir",IF(NOT(ISNUMBER(G1327)),"Semak jumlah hadir",IF(OR(G1327&lt;1,G1327&gt;E1327,MOD(G1327,1)&lt;&gt;0),"Semak jumlah hadir","OK")),IF(AND(G1327&lt;&gt;"",G1327&lt;&gt;0),"Jumlah perlu kosong / 0","OK")))))))</f>
        <v/>
      </c>
    </row>
    <row r="1328" spans="11:12" ht="30" customHeight="1">
      <c r="K1328" s="9">
        <f>IF(L1328="","",IF(AND(L1328="OK",F1328="Hadir"),G1328,0))</f>
        <v/>
      </c>
      <c r="L1328" s="9">
        <f>IF(AND(A1328="",B1328="",C1328="",D1328="",E1328="",F1328="",G1328="",H1328="",I1328="",J1328=""),"",IF(OR(A1328="",C1328="",COUNTIF(MajlisTetamu,B1328)&lt;&gt;1),"Isi ID / majlis / nama",IF(COUNTIFS(TetamuTable[ID kumpulan],A1328,TetamuTable[Majlis],B1328)&gt;1,"ID berganda untuk majlis",IF(NOT(ISNUMBER(E1328)),"Semak kapasiti",IF(OR(E1328&lt;1,MOD(E1328,1)&lt;&gt;0),"Semak kapasiti",IF(AND(F1328&lt;&gt;"Belum menjawab",F1328&lt;&gt;"Hadir",F1328&lt;&gt;"Tidak hadir"),"Isi jawapan",IF(F1328="Hadir",IF(NOT(ISNUMBER(G1328)),"Semak jumlah hadir",IF(OR(G1328&lt;1,G1328&gt;E1328,MOD(G1328,1)&lt;&gt;0),"Semak jumlah hadir","OK")),IF(AND(G1328&lt;&gt;"",G1328&lt;&gt;0),"Jumlah perlu kosong / 0","OK")))))))</f>
        <v/>
      </c>
    </row>
    <row r="1329" spans="11:12" ht="30" customHeight="1">
      <c r="K1329" s="9">
        <f>IF(L1329="","",IF(AND(L1329="OK",F1329="Hadir"),G1329,0))</f>
        <v/>
      </c>
      <c r="L1329" s="9">
        <f>IF(AND(A1329="",B1329="",C1329="",D1329="",E1329="",F1329="",G1329="",H1329="",I1329="",J1329=""),"",IF(OR(A1329="",C1329="",COUNTIF(MajlisTetamu,B1329)&lt;&gt;1),"Isi ID / majlis / nama",IF(COUNTIFS(TetamuTable[ID kumpulan],A1329,TetamuTable[Majlis],B1329)&gt;1,"ID berganda untuk majlis",IF(NOT(ISNUMBER(E1329)),"Semak kapasiti",IF(OR(E1329&lt;1,MOD(E1329,1)&lt;&gt;0),"Semak kapasiti",IF(AND(F1329&lt;&gt;"Belum menjawab",F1329&lt;&gt;"Hadir",F1329&lt;&gt;"Tidak hadir"),"Isi jawapan",IF(F1329="Hadir",IF(NOT(ISNUMBER(G1329)),"Semak jumlah hadir",IF(OR(G1329&lt;1,G1329&gt;E1329,MOD(G1329,1)&lt;&gt;0),"Semak jumlah hadir","OK")),IF(AND(G1329&lt;&gt;"",G1329&lt;&gt;0),"Jumlah perlu kosong / 0","OK")))))))</f>
        <v/>
      </c>
    </row>
    <row r="1330" spans="11:12" ht="30" customHeight="1">
      <c r="K1330" s="9">
        <f>IF(L1330="","",IF(AND(L1330="OK",F1330="Hadir"),G1330,0))</f>
        <v/>
      </c>
      <c r="L1330" s="9">
        <f>IF(AND(A1330="",B1330="",C1330="",D1330="",E1330="",F1330="",G1330="",H1330="",I1330="",J1330=""),"",IF(OR(A1330="",C1330="",COUNTIF(MajlisTetamu,B1330)&lt;&gt;1),"Isi ID / majlis / nama",IF(COUNTIFS(TetamuTable[ID kumpulan],A1330,TetamuTable[Majlis],B1330)&gt;1,"ID berganda untuk majlis",IF(NOT(ISNUMBER(E1330)),"Semak kapasiti",IF(OR(E1330&lt;1,MOD(E1330,1)&lt;&gt;0),"Semak kapasiti",IF(AND(F1330&lt;&gt;"Belum menjawab",F1330&lt;&gt;"Hadir",F1330&lt;&gt;"Tidak hadir"),"Isi jawapan",IF(F1330="Hadir",IF(NOT(ISNUMBER(G1330)),"Semak jumlah hadir",IF(OR(G1330&lt;1,G1330&gt;E1330,MOD(G1330,1)&lt;&gt;0),"Semak jumlah hadir","OK")),IF(AND(G1330&lt;&gt;"",G1330&lt;&gt;0),"Jumlah perlu kosong / 0","OK")))))))</f>
        <v/>
      </c>
    </row>
    <row r="1331" spans="11:12" ht="30" customHeight="1">
      <c r="K1331" s="9">
        <f>IF(L1331="","",IF(AND(L1331="OK",F1331="Hadir"),G1331,0))</f>
        <v/>
      </c>
      <c r="L1331" s="9">
        <f>IF(AND(A1331="",B1331="",C1331="",D1331="",E1331="",F1331="",G1331="",H1331="",I1331="",J1331=""),"",IF(OR(A1331="",C1331="",COUNTIF(MajlisTetamu,B1331)&lt;&gt;1),"Isi ID / majlis / nama",IF(COUNTIFS(TetamuTable[ID kumpulan],A1331,TetamuTable[Majlis],B1331)&gt;1,"ID berganda untuk majlis",IF(NOT(ISNUMBER(E1331)),"Semak kapasiti",IF(OR(E1331&lt;1,MOD(E1331,1)&lt;&gt;0),"Semak kapasiti",IF(AND(F1331&lt;&gt;"Belum menjawab",F1331&lt;&gt;"Hadir",F1331&lt;&gt;"Tidak hadir"),"Isi jawapan",IF(F1331="Hadir",IF(NOT(ISNUMBER(G1331)),"Semak jumlah hadir",IF(OR(G1331&lt;1,G1331&gt;E1331,MOD(G1331,1)&lt;&gt;0),"Semak jumlah hadir","OK")),IF(AND(G1331&lt;&gt;"",G1331&lt;&gt;0),"Jumlah perlu kosong / 0","OK")))))))</f>
        <v/>
      </c>
    </row>
    <row r="1332" spans="11:12" ht="30" customHeight="1">
      <c r="K1332" s="9">
        <f>IF(L1332="","",IF(AND(L1332="OK",F1332="Hadir"),G1332,0))</f>
        <v/>
      </c>
      <c r="L1332" s="9">
        <f>IF(AND(A1332="",B1332="",C1332="",D1332="",E1332="",F1332="",G1332="",H1332="",I1332="",J1332=""),"",IF(OR(A1332="",C1332="",COUNTIF(MajlisTetamu,B1332)&lt;&gt;1),"Isi ID / majlis / nama",IF(COUNTIFS(TetamuTable[ID kumpulan],A1332,TetamuTable[Majlis],B1332)&gt;1,"ID berganda untuk majlis",IF(NOT(ISNUMBER(E1332)),"Semak kapasiti",IF(OR(E1332&lt;1,MOD(E1332,1)&lt;&gt;0),"Semak kapasiti",IF(AND(F1332&lt;&gt;"Belum menjawab",F1332&lt;&gt;"Hadir",F1332&lt;&gt;"Tidak hadir"),"Isi jawapan",IF(F1332="Hadir",IF(NOT(ISNUMBER(G1332)),"Semak jumlah hadir",IF(OR(G1332&lt;1,G1332&gt;E1332,MOD(G1332,1)&lt;&gt;0),"Semak jumlah hadir","OK")),IF(AND(G1332&lt;&gt;"",G1332&lt;&gt;0),"Jumlah perlu kosong / 0","OK")))))))</f>
        <v/>
      </c>
    </row>
    <row r="1333" spans="11:12" ht="30" customHeight="1">
      <c r="K1333" s="9">
        <f>IF(L1333="","",IF(AND(L1333="OK",F1333="Hadir"),G1333,0))</f>
        <v/>
      </c>
      <c r="L1333" s="9">
        <f>IF(AND(A1333="",B1333="",C1333="",D1333="",E1333="",F1333="",G1333="",H1333="",I1333="",J1333=""),"",IF(OR(A1333="",C1333="",COUNTIF(MajlisTetamu,B1333)&lt;&gt;1),"Isi ID / majlis / nama",IF(COUNTIFS(TetamuTable[ID kumpulan],A1333,TetamuTable[Majlis],B1333)&gt;1,"ID berganda untuk majlis",IF(NOT(ISNUMBER(E1333)),"Semak kapasiti",IF(OR(E1333&lt;1,MOD(E1333,1)&lt;&gt;0),"Semak kapasiti",IF(AND(F1333&lt;&gt;"Belum menjawab",F1333&lt;&gt;"Hadir",F1333&lt;&gt;"Tidak hadir"),"Isi jawapan",IF(F1333="Hadir",IF(NOT(ISNUMBER(G1333)),"Semak jumlah hadir",IF(OR(G1333&lt;1,G1333&gt;E1333,MOD(G1333,1)&lt;&gt;0),"Semak jumlah hadir","OK")),IF(AND(G1333&lt;&gt;"",G1333&lt;&gt;0),"Jumlah perlu kosong / 0","OK")))))))</f>
        <v/>
      </c>
    </row>
    <row r="1334" spans="11:12" ht="30" customHeight="1">
      <c r="K1334" s="9">
        <f>IF(L1334="","",IF(AND(L1334="OK",F1334="Hadir"),G1334,0))</f>
        <v/>
      </c>
      <c r="L1334" s="9">
        <f>IF(AND(A1334="",B1334="",C1334="",D1334="",E1334="",F1334="",G1334="",H1334="",I1334="",J1334=""),"",IF(OR(A1334="",C1334="",COUNTIF(MajlisTetamu,B1334)&lt;&gt;1),"Isi ID / majlis / nama",IF(COUNTIFS(TetamuTable[ID kumpulan],A1334,TetamuTable[Majlis],B1334)&gt;1,"ID berganda untuk majlis",IF(NOT(ISNUMBER(E1334)),"Semak kapasiti",IF(OR(E1334&lt;1,MOD(E1334,1)&lt;&gt;0),"Semak kapasiti",IF(AND(F1334&lt;&gt;"Belum menjawab",F1334&lt;&gt;"Hadir",F1334&lt;&gt;"Tidak hadir"),"Isi jawapan",IF(F1334="Hadir",IF(NOT(ISNUMBER(G1334)),"Semak jumlah hadir",IF(OR(G1334&lt;1,G1334&gt;E1334,MOD(G1334,1)&lt;&gt;0),"Semak jumlah hadir","OK")),IF(AND(G1334&lt;&gt;"",G1334&lt;&gt;0),"Jumlah perlu kosong / 0","OK")))))))</f>
        <v/>
      </c>
    </row>
    <row r="1335" spans="11:12" ht="30" customHeight="1">
      <c r="K1335" s="9">
        <f>IF(L1335="","",IF(AND(L1335="OK",F1335="Hadir"),G1335,0))</f>
        <v/>
      </c>
      <c r="L1335" s="9">
        <f>IF(AND(A1335="",B1335="",C1335="",D1335="",E1335="",F1335="",G1335="",H1335="",I1335="",J1335=""),"",IF(OR(A1335="",C1335="",COUNTIF(MajlisTetamu,B1335)&lt;&gt;1),"Isi ID / majlis / nama",IF(COUNTIFS(TetamuTable[ID kumpulan],A1335,TetamuTable[Majlis],B1335)&gt;1,"ID berganda untuk majlis",IF(NOT(ISNUMBER(E1335)),"Semak kapasiti",IF(OR(E1335&lt;1,MOD(E1335,1)&lt;&gt;0),"Semak kapasiti",IF(AND(F1335&lt;&gt;"Belum menjawab",F1335&lt;&gt;"Hadir",F1335&lt;&gt;"Tidak hadir"),"Isi jawapan",IF(F1335="Hadir",IF(NOT(ISNUMBER(G1335)),"Semak jumlah hadir",IF(OR(G1335&lt;1,G1335&gt;E1335,MOD(G1335,1)&lt;&gt;0),"Semak jumlah hadir","OK")),IF(AND(G1335&lt;&gt;"",G1335&lt;&gt;0),"Jumlah perlu kosong / 0","OK")))))))</f>
        <v/>
      </c>
    </row>
    <row r="1336" spans="11:12" ht="30" customHeight="1">
      <c r="K1336" s="9">
        <f>IF(L1336="","",IF(AND(L1336="OK",F1336="Hadir"),G1336,0))</f>
        <v/>
      </c>
      <c r="L1336" s="9">
        <f>IF(AND(A1336="",B1336="",C1336="",D1336="",E1336="",F1336="",G1336="",H1336="",I1336="",J1336=""),"",IF(OR(A1336="",C1336="",COUNTIF(MajlisTetamu,B1336)&lt;&gt;1),"Isi ID / majlis / nama",IF(COUNTIFS(TetamuTable[ID kumpulan],A1336,TetamuTable[Majlis],B1336)&gt;1,"ID berganda untuk majlis",IF(NOT(ISNUMBER(E1336)),"Semak kapasiti",IF(OR(E1336&lt;1,MOD(E1336,1)&lt;&gt;0),"Semak kapasiti",IF(AND(F1336&lt;&gt;"Belum menjawab",F1336&lt;&gt;"Hadir",F1336&lt;&gt;"Tidak hadir"),"Isi jawapan",IF(F1336="Hadir",IF(NOT(ISNUMBER(G1336)),"Semak jumlah hadir",IF(OR(G1336&lt;1,G1336&gt;E1336,MOD(G1336,1)&lt;&gt;0),"Semak jumlah hadir","OK")),IF(AND(G1336&lt;&gt;"",G1336&lt;&gt;0),"Jumlah perlu kosong / 0","OK")))))))</f>
        <v/>
      </c>
    </row>
    <row r="1337" spans="11:12" ht="30" customHeight="1">
      <c r="K1337" s="9">
        <f>IF(L1337="","",IF(AND(L1337="OK",F1337="Hadir"),G1337,0))</f>
        <v/>
      </c>
      <c r="L1337" s="9">
        <f>IF(AND(A1337="",B1337="",C1337="",D1337="",E1337="",F1337="",G1337="",H1337="",I1337="",J1337=""),"",IF(OR(A1337="",C1337="",COUNTIF(MajlisTetamu,B1337)&lt;&gt;1),"Isi ID / majlis / nama",IF(COUNTIFS(TetamuTable[ID kumpulan],A1337,TetamuTable[Majlis],B1337)&gt;1,"ID berganda untuk majlis",IF(NOT(ISNUMBER(E1337)),"Semak kapasiti",IF(OR(E1337&lt;1,MOD(E1337,1)&lt;&gt;0),"Semak kapasiti",IF(AND(F1337&lt;&gt;"Belum menjawab",F1337&lt;&gt;"Hadir",F1337&lt;&gt;"Tidak hadir"),"Isi jawapan",IF(F1337="Hadir",IF(NOT(ISNUMBER(G1337)),"Semak jumlah hadir",IF(OR(G1337&lt;1,G1337&gt;E1337,MOD(G1337,1)&lt;&gt;0),"Semak jumlah hadir","OK")),IF(AND(G1337&lt;&gt;"",G1337&lt;&gt;0),"Jumlah perlu kosong / 0","OK")))))))</f>
        <v/>
      </c>
    </row>
    <row r="1338" spans="11:12" ht="30" customHeight="1">
      <c r="K1338" s="9">
        <f>IF(L1338="","",IF(AND(L1338="OK",F1338="Hadir"),G1338,0))</f>
        <v/>
      </c>
      <c r="L1338" s="9">
        <f>IF(AND(A1338="",B1338="",C1338="",D1338="",E1338="",F1338="",G1338="",H1338="",I1338="",J1338=""),"",IF(OR(A1338="",C1338="",COUNTIF(MajlisTetamu,B1338)&lt;&gt;1),"Isi ID / majlis / nama",IF(COUNTIFS(TetamuTable[ID kumpulan],A1338,TetamuTable[Majlis],B1338)&gt;1,"ID berganda untuk majlis",IF(NOT(ISNUMBER(E1338)),"Semak kapasiti",IF(OR(E1338&lt;1,MOD(E1338,1)&lt;&gt;0),"Semak kapasiti",IF(AND(F1338&lt;&gt;"Belum menjawab",F1338&lt;&gt;"Hadir",F1338&lt;&gt;"Tidak hadir"),"Isi jawapan",IF(F1338="Hadir",IF(NOT(ISNUMBER(G1338)),"Semak jumlah hadir",IF(OR(G1338&lt;1,G1338&gt;E1338,MOD(G1338,1)&lt;&gt;0),"Semak jumlah hadir","OK")),IF(AND(G1338&lt;&gt;"",G1338&lt;&gt;0),"Jumlah perlu kosong / 0","OK")))))))</f>
        <v/>
      </c>
    </row>
    <row r="1339" spans="11:12" ht="30" customHeight="1">
      <c r="K1339" s="9">
        <f>IF(L1339="","",IF(AND(L1339="OK",F1339="Hadir"),G1339,0))</f>
        <v/>
      </c>
      <c r="L1339" s="9">
        <f>IF(AND(A1339="",B1339="",C1339="",D1339="",E1339="",F1339="",G1339="",H1339="",I1339="",J1339=""),"",IF(OR(A1339="",C1339="",COUNTIF(MajlisTetamu,B1339)&lt;&gt;1),"Isi ID / majlis / nama",IF(COUNTIFS(TetamuTable[ID kumpulan],A1339,TetamuTable[Majlis],B1339)&gt;1,"ID berganda untuk majlis",IF(NOT(ISNUMBER(E1339)),"Semak kapasiti",IF(OR(E1339&lt;1,MOD(E1339,1)&lt;&gt;0),"Semak kapasiti",IF(AND(F1339&lt;&gt;"Belum menjawab",F1339&lt;&gt;"Hadir",F1339&lt;&gt;"Tidak hadir"),"Isi jawapan",IF(F1339="Hadir",IF(NOT(ISNUMBER(G1339)),"Semak jumlah hadir",IF(OR(G1339&lt;1,G1339&gt;E1339,MOD(G1339,1)&lt;&gt;0),"Semak jumlah hadir","OK")),IF(AND(G1339&lt;&gt;"",G1339&lt;&gt;0),"Jumlah perlu kosong / 0","OK")))))))</f>
        <v/>
      </c>
    </row>
    <row r="1340" spans="11:12" ht="30" customHeight="1">
      <c r="K1340" s="9">
        <f>IF(L1340="","",IF(AND(L1340="OK",F1340="Hadir"),G1340,0))</f>
        <v/>
      </c>
      <c r="L1340" s="9">
        <f>IF(AND(A1340="",B1340="",C1340="",D1340="",E1340="",F1340="",G1340="",H1340="",I1340="",J1340=""),"",IF(OR(A1340="",C1340="",COUNTIF(MajlisTetamu,B1340)&lt;&gt;1),"Isi ID / majlis / nama",IF(COUNTIFS(TetamuTable[ID kumpulan],A1340,TetamuTable[Majlis],B1340)&gt;1,"ID berganda untuk majlis",IF(NOT(ISNUMBER(E1340)),"Semak kapasiti",IF(OR(E1340&lt;1,MOD(E1340,1)&lt;&gt;0),"Semak kapasiti",IF(AND(F1340&lt;&gt;"Belum menjawab",F1340&lt;&gt;"Hadir",F1340&lt;&gt;"Tidak hadir"),"Isi jawapan",IF(F1340="Hadir",IF(NOT(ISNUMBER(G1340)),"Semak jumlah hadir",IF(OR(G1340&lt;1,G1340&gt;E1340,MOD(G1340,1)&lt;&gt;0),"Semak jumlah hadir","OK")),IF(AND(G1340&lt;&gt;"",G1340&lt;&gt;0),"Jumlah perlu kosong / 0","OK")))))))</f>
        <v/>
      </c>
    </row>
    <row r="1341" spans="11:12" ht="30" customHeight="1">
      <c r="K1341" s="9">
        <f>IF(L1341="","",IF(AND(L1341="OK",F1341="Hadir"),G1341,0))</f>
        <v/>
      </c>
      <c r="L1341" s="9">
        <f>IF(AND(A1341="",B1341="",C1341="",D1341="",E1341="",F1341="",G1341="",H1341="",I1341="",J1341=""),"",IF(OR(A1341="",C1341="",COUNTIF(MajlisTetamu,B1341)&lt;&gt;1),"Isi ID / majlis / nama",IF(COUNTIFS(TetamuTable[ID kumpulan],A1341,TetamuTable[Majlis],B1341)&gt;1,"ID berganda untuk majlis",IF(NOT(ISNUMBER(E1341)),"Semak kapasiti",IF(OR(E1341&lt;1,MOD(E1341,1)&lt;&gt;0),"Semak kapasiti",IF(AND(F1341&lt;&gt;"Belum menjawab",F1341&lt;&gt;"Hadir",F1341&lt;&gt;"Tidak hadir"),"Isi jawapan",IF(F1341="Hadir",IF(NOT(ISNUMBER(G1341)),"Semak jumlah hadir",IF(OR(G1341&lt;1,G1341&gt;E1341,MOD(G1341,1)&lt;&gt;0),"Semak jumlah hadir","OK")),IF(AND(G1341&lt;&gt;"",G1341&lt;&gt;0),"Jumlah perlu kosong / 0","OK")))))))</f>
        <v/>
      </c>
    </row>
    <row r="1342" spans="11:12" ht="30" customHeight="1">
      <c r="K1342" s="9">
        <f>IF(L1342="","",IF(AND(L1342="OK",F1342="Hadir"),G1342,0))</f>
        <v/>
      </c>
      <c r="L1342" s="9">
        <f>IF(AND(A1342="",B1342="",C1342="",D1342="",E1342="",F1342="",G1342="",H1342="",I1342="",J1342=""),"",IF(OR(A1342="",C1342="",COUNTIF(MajlisTetamu,B1342)&lt;&gt;1),"Isi ID / majlis / nama",IF(COUNTIFS(TetamuTable[ID kumpulan],A1342,TetamuTable[Majlis],B1342)&gt;1,"ID berganda untuk majlis",IF(NOT(ISNUMBER(E1342)),"Semak kapasiti",IF(OR(E1342&lt;1,MOD(E1342,1)&lt;&gt;0),"Semak kapasiti",IF(AND(F1342&lt;&gt;"Belum menjawab",F1342&lt;&gt;"Hadir",F1342&lt;&gt;"Tidak hadir"),"Isi jawapan",IF(F1342="Hadir",IF(NOT(ISNUMBER(G1342)),"Semak jumlah hadir",IF(OR(G1342&lt;1,G1342&gt;E1342,MOD(G1342,1)&lt;&gt;0),"Semak jumlah hadir","OK")),IF(AND(G1342&lt;&gt;"",G1342&lt;&gt;0),"Jumlah perlu kosong / 0","OK")))))))</f>
        <v/>
      </c>
    </row>
    <row r="1343" spans="11:12" ht="30" customHeight="1">
      <c r="K1343" s="9">
        <f>IF(L1343="","",IF(AND(L1343="OK",F1343="Hadir"),G1343,0))</f>
        <v/>
      </c>
      <c r="L1343" s="9">
        <f>IF(AND(A1343="",B1343="",C1343="",D1343="",E1343="",F1343="",G1343="",H1343="",I1343="",J1343=""),"",IF(OR(A1343="",C1343="",COUNTIF(MajlisTetamu,B1343)&lt;&gt;1),"Isi ID / majlis / nama",IF(COUNTIFS(TetamuTable[ID kumpulan],A1343,TetamuTable[Majlis],B1343)&gt;1,"ID berganda untuk majlis",IF(NOT(ISNUMBER(E1343)),"Semak kapasiti",IF(OR(E1343&lt;1,MOD(E1343,1)&lt;&gt;0),"Semak kapasiti",IF(AND(F1343&lt;&gt;"Belum menjawab",F1343&lt;&gt;"Hadir",F1343&lt;&gt;"Tidak hadir"),"Isi jawapan",IF(F1343="Hadir",IF(NOT(ISNUMBER(G1343)),"Semak jumlah hadir",IF(OR(G1343&lt;1,G1343&gt;E1343,MOD(G1343,1)&lt;&gt;0),"Semak jumlah hadir","OK")),IF(AND(G1343&lt;&gt;"",G1343&lt;&gt;0),"Jumlah perlu kosong / 0","OK")))))))</f>
        <v/>
      </c>
    </row>
    <row r="1344" spans="11:12" ht="30" customHeight="1">
      <c r="K1344" s="9">
        <f>IF(L1344="","",IF(AND(L1344="OK",F1344="Hadir"),G1344,0))</f>
        <v/>
      </c>
      <c r="L1344" s="9">
        <f>IF(AND(A1344="",B1344="",C1344="",D1344="",E1344="",F1344="",G1344="",H1344="",I1344="",J1344=""),"",IF(OR(A1344="",C1344="",COUNTIF(MajlisTetamu,B1344)&lt;&gt;1),"Isi ID / majlis / nama",IF(COUNTIFS(TetamuTable[ID kumpulan],A1344,TetamuTable[Majlis],B1344)&gt;1,"ID berganda untuk majlis",IF(NOT(ISNUMBER(E1344)),"Semak kapasiti",IF(OR(E1344&lt;1,MOD(E1344,1)&lt;&gt;0),"Semak kapasiti",IF(AND(F1344&lt;&gt;"Belum menjawab",F1344&lt;&gt;"Hadir",F1344&lt;&gt;"Tidak hadir"),"Isi jawapan",IF(F1344="Hadir",IF(NOT(ISNUMBER(G1344)),"Semak jumlah hadir",IF(OR(G1344&lt;1,G1344&gt;E1344,MOD(G1344,1)&lt;&gt;0),"Semak jumlah hadir","OK")),IF(AND(G1344&lt;&gt;"",G1344&lt;&gt;0),"Jumlah perlu kosong / 0","OK")))))))</f>
        <v/>
      </c>
    </row>
    <row r="1345" spans="11:12" ht="30" customHeight="1">
      <c r="K1345" s="9">
        <f>IF(L1345="","",IF(AND(L1345="OK",F1345="Hadir"),G1345,0))</f>
        <v/>
      </c>
      <c r="L1345" s="9">
        <f>IF(AND(A1345="",B1345="",C1345="",D1345="",E1345="",F1345="",G1345="",H1345="",I1345="",J1345=""),"",IF(OR(A1345="",C1345="",COUNTIF(MajlisTetamu,B1345)&lt;&gt;1),"Isi ID / majlis / nama",IF(COUNTIFS(TetamuTable[ID kumpulan],A1345,TetamuTable[Majlis],B1345)&gt;1,"ID berganda untuk majlis",IF(NOT(ISNUMBER(E1345)),"Semak kapasiti",IF(OR(E1345&lt;1,MOD(E1345,1)&lt;&gt;0),"Semak kapasiti",IF(AND(F1345&lt;&gt;"Belum menjawab",F1345&lt;&gt;"Hadir",F1345&lt;&gt;"Tidak hadir"),"Isi jawapan",IF(F1345="Hadir",IF(NOT(ISNUMBER(G1345)),"Semak jumlah hadir",IF(OR(G1345&lt;1,G1345&gt;E1345,MOD(G1345,1)&lt;&gt;0),"Semak jumlah hadir","OK")),IF(AND(G1345&lt;&gt;"",G1345&lt;&gt;0),"Jumlah perlu kosong / 0","OK")))))))</f>
        <v/>
      </c>
    </row>
    <row r="1346" spans="11:12" ht="30" customHeight="1">
      <c r="K1346" s="9">
        <f>IF(L1346="","",IF(AND(L1346="OK",F1346="Hadir"),G1346,0))</f>
        <v/>
      </c>
      <c r="L1346" s="9">
        <f>IF(AND(A1346="",B1346="",C1346="",D1346="",E1346="",F1346="",G1346="",H1346="",I1346="",J1346=""),"",IF(OR(A1346="",C1346="",COUNTIF(MajlisTetamu,B1346)&lt;&gt;1),"Isi ID / majlis / nama",IF(COUNTIFS(TetamuTable[ID kumpulan],A1346,TetamuTable[Majlis],B1346)&gt;1,"ID berganda untuk majlis",IF(NOT(ISNUMBER(E1346)),"Semak kapasiti",IF(OR(E1346&lt;1,MOD(E1346,1)&lt;&gt;0),"Semak kapasiti",IF(AND(F1346&lt;&gt;"Belum menjawab",F1346&lt;&gt;"Hadir",F1346&lt;&gt;"Tidak hadir"),"Isi jawapan",IF(F1346="Hadir",IF(NOT(ISNUMBER(G1346)),"Semak jumlah hadir",IF(OR(G1346&lt;1,G1346&gt;E1346,MOD(G1346,1)&lt;&gt;0),"Semak jumlah hadir","OK")),IF(AND(G1346&lt;&gt;"",G1346&lt;&gt;0),"Jumlah perlu kosong / 0","OK")))))))</f>
        <v/>
      </c>
    </row>
    <row r="1347" spans="11:12" ht="30" customHeight="1">
      <c r="K1347" s="9">
        <f>IF(L1347="","",IF(AND(L1347="OK",F1347="Hadir"),G1347,0))</f>
        <v/>
      </c>
      <c r="L1347" s="9">
        <f>IF(AND(A1347="",B1347="",C1347="",D1347="",E1347="",F1347="",G1347="",H1347="",I1347="",J1347=""),"",IF(OR(A1347="",C1347="",COUNTIF(MajlisTetamu,B1347)&lt;&gt;1),"Isi ID / majlis / nama",IF(COUNTIFS(TetamuTable[ID kumpulan],A1347,TetamuTable[Majlis],B1347)&gt;1,"ID berganda untuk majlis",IF(NOT(ISNUMBER(E1347)),"Semak kapasiti",IF(OR(E1347&lt;1,MOD(E1347,1)&lt;&gt;0),"Semak kapasiti",IF(AND(F1347&lt;&gt;"Belum menjawab",F1347&lt;&gt;"Hadir",F1347&lt;&gt;"Tidak hadir"),"Isi jawapan",IF(F1347="Hadir",IF(NOT(ISNUMBER(G1347)),"Semak jumlah hadir",IF(OR(G1347&lt;1,G1347&gt;E1347,MOD(G1347,1)&lt;&gt;0),"Semak jumlah hadir","OK")),IF(AND(G1347&lt;&gt;"",G1347&lt;&gt;0),"Jumlah perlu kosong / 0","OK")))))))</f>
        <v/>
      </c>
    </row>
    <row r="1348" spans="11:12" ht="30" customHeight="1">
      <c r="K1348" s="9">
        <f>IF(L1348="","",IF(AND(L1348="OK",F1348="Hadir"),G1348,0))</f>
        <v/>
      </c>
      <c r="L1348" s="9">
        <f>IF(AND(A1348="",B1348="",C1348="",D1348="",E1348="",F1348="",G1348="",H1348="",I1348="",J1348=""),"",IF(OR(A1348="",C1348="",COUNTIF(MajlisTetamu,B1348)&lt;&gt;1),"Isi ID / majlis / nama",IF(COUNTIFS(TetamuTable[ID kumpulan],A1348,TetamuTable[Majlis],B1348)&gt;1,"ID berganda untuk majlis",IF(NOT(ISNUMBER(E1348)),"Semak kapasiti",IF(OR(E1348&lt;1,MOD(E1348,1)&lt;&gt;0),"Semak kapasiti",IF(AND(F1348&lt;&gt;"Belum menjawab",F1348&lt;&gt;"Hadir",F1348&lt;&gt;"Tidak hadir"),"Isi jawapan",IF(F1348="Hadir",IF(NOT(ISNUMBER(G1348)),"Semak jumlah hadir",IF(OR(G1348&lt;1,G1348&gt;E1348,MOD(G1348,1)&lt;&gt;0),"Semak jumlah hadir","OK")),IF(AND(G1348&lt;&gt;"",G1348&lt;&gt;0),"Jumlah perlu kosong / 0","OK")))))))</f>
        <v/>
      </c>
    </row>
    <row r="1349" spans="11:12" ht="30" customHeight="1">
      <c r="K1349" s="9">
        <f>IF(L1349="","",IF(AND(L1349="OK",F1349="Hadir"),G1349,0))</f>
        <v/>
      </c>
      <c r="L1349" s="9">
        <f>IF(AND(A1349="",B1349="",C1349="",D1349="",E1349="",F1349="",G1349="",H1349="",I1349="",J1349=""),"",IF(OR(A1349="",C1349="",COUNTIF(MajlisTetamu,B1349)&lt;&gt;1),"Isi ID / majlis / nama",IF(COUNTIFS(TetamuTable[ID kumpulan],A1349,TetamuTable[Majlis],B1349)&gt;1,"ID berganda untuk majlis",IF(NOT(ISNUMBER(E1349)),"Semak kapasiti",IF(OR(E1349&lt;1,MOD(E1349,1)&lt;&gt;0),"Semak kapasiti",IF(AND(F1349&lt;&gt;"Belum menjawab",F1349&lt;&gt;"Hadir",F1349&lt;&gt;"Tidak hadir"),"Isi jawapan",IF(F1349="Hadir",IF(NOT(ISNUMBER(G1349)),"Semak jumlah hadir",IF(OR(G1349&lt;1,G1349&gt;E1349,MOD(G1349,1)&lt;&gt;0),"Semak jumlah hadir","OK")),IF(AND(G1349&lt;&gt;"",G1349&lt;&gt;0),"Jumlah perlu kosong / 0","OK")))))))</f>
        <v/>
      </c>
    </row>
    <row r="1350" spans="11:12" ht="30" customHeight="1">
      <c r="K1350" s="9">
        <f>IF(L1350="","",IF(AND(L1350="OK",F1350="Hadir"),G1350,0))</f>
        <v/>
      </c>
      <c r="L1350" s="9">
        <f>IF(AND(A1350="",B1350="",C1350="",D1350="",E1350="",F1350="",G1350="",H1350="",I1350="",J1350=""),"",IF(OR(A1350="",C1350="",COUNTIF(MajlisTetamu,B1350)&lt;&gt;1),"Isi ID / majlis / nama",IF(COUNTIFS(TetamuTable[ID kumpulan],A1350,TetamuTable[Majlis],B1350)&gt;1,"ID berganda untuk majlis",IF(NOT(ISNUMBER(E1350)),"Semak kapasiti",IF(OR(E1350&lt;1,MOD(E1350,1)&lt;&gt;0),"Semak kapasiti",IF(AND(F1350&lt;&gt;"Belum menjawab",F1350&lt;&gt;"Hadir",F1350&lt;&gt;"Tidak hadir"),"Isi jawapan",IF(F1350="Hadir",IF(NOT(ISNUMBER(G1350)),"Semak jumlah hadir",IF(OR(G1350&lt;1,G1350&gt;E1350,MOD(G1350,1)&lt;&gt;0),"Semak jumlah hadir","OK")),IF(AND(G1350&lt;&gt;"",G1350&lt;&gt;0),"Jumlah perlu kosong / 0","OK")))))))</f>
        <v/>
      </c>
    </row>
    <row r="1351" spans="11:12" ht="30" customHeight="1">
      <c r="K1351" s="9">
        <f>IF(L1351="","",IF(AND(L1351="OK",F1351="Hadir"),G1351,0))</f>
        <v/>
      </c>
      <c r="L1351" s="9">
        <f>IF(AND(A1351="",B1351="",C1351="",D1351="",E1351="",F1351="",G1351="",H1351="",I1351="",J1351=""),"",IF(OR(A1351="",C1351="",COUNTIF(MajlisTetamu,B1351)&lt;&gt;1),"Isi ID / majlis / nama",IF(COUNTIFS(TetamuTable[ID kumpulan],A1351,TetamuTable[Majlis],B1351)&gt;1,"ID berganda untuk majlis",IF(NOT(ISNUMBER(E1351)),"Semak kapasiti",IF(OR(E1351&lt;1,MOD(E1351,1)&lt;&gt;0),"Semak kapasiti",IF(AND(F1351&lt;&gt;"Belum menjawab",F1351&lt;&gt;"Hadir",F1351&lt;&gt;"Tidak hadir"),"Isi jawapan",IF(F1351="Hadir",IF(NOT(ISNUMBER(G1351)),"Semak jumlah hadir",IF(OR(G1351&lt;1,G1351&gt;E1351,MOD(G1351,1)&lt;&gt;0),"Semak jumlah hadir","OK")),IF(AND(G1351&lt;&gt;"",G1351&lt;&gt;0),"Jumlah perlu kosong / 0","OK")))))))</f>
        <v/>
      </c>
    </row>
    <row r="1352" spans="11:12" ht="30" customHeight="1">
      <c r="K1352" s="9">
        <f>IF(L1352="","",IF(AND(L1352="OK",F1352="Hadir"),G1352,0))</f>
        <v/>
      </c>
      <c r="L1352" s="9">
        <f>IF(AND(A1352="",B1352="",C1352="",D1352="",E1352="",F1352="",G1352="",H1352="",I1352="",J1352=""),"",IF(OR(A1352="",C1352="",COUNTIF(MajlisTetamu,B1352)&lt;&gt;1),"Isi ID / majlis / nama",IF(COUNTIFS(TetamuTable[ID kumpulan],A1352,TetamuTable[Majlis],B1352)&gt;1,"ID berganda untuk majlis",IF(NOT(ISNUMBER(E1352)),"Semak kapasiti",IF(OR(E1352&lt;1,MOD(E1352,1)&lt;&gt;0),"Semak kapasiti",IF(AND(F1352&lt;&gt;"Belum menjawab",F1352&lt;&gt;"Hadir",F1352&lt;&gt;"Tidak hadir"),"Isi jawapan",IF(F1352="Hadir",IF(NOT(ISNUMBER(G1352)),"Semak jumlah hadir",IF(OR(G1352&lt;1,G1352&gt;E1352,MOD(G1352,1)&lt;&gt;0),"Semak jumlah hadir","OK")),IF(AND(G1352&lt;&gt;"",G1352&lt;&gt;0),"Jumlah perlu kosong / 0","OK")))))))</f>
        <v/>
      </c>
    </row>
    <row r="1353" spans="11:12" ht="30" customHeight="1">
      <c r="K1353" s="9">
        <f>IF(L1353="","",IF(AND(L1353="OK",F1353="Hadir"),G1353,0))</f>
        <v/>
      </c>
      <c r="L1353" s="9">
        <f>IF(AND(A1353="",B1353="",C1353="",D1353="",E1353="",F1353="",G1353="",H1353="",I1353="",J1353=""),"",IF(OR(A1353="",C1353="",COUNTIF(MajlisTetamu,B1353)&lt;&gt;1),"Isi ID / majlis / nama",IF(COUNTIFS(TetamuTable[ID kumpulan],A1353,TetamuTable[Majlis],B1353)&gt;1,"ID berganda untuk majlis",IF(NOT(ISNUMBER(E1353)),"Semak kapasiti",IF(OR(E1353&lt;1,MOD(E1353,1)&lt;&gt;0),"Semak kapasiti",IF(AND(F1353&lt;&gt;"Belum menjawab",F1353&lt;&gt;"Hadir",F1353&lt;&gt;"Tidak hadir"),"Isi jawapan",IF(F1353="Hadir",IF(NOT(ISNUMBER(G1353)),"Semak jumlah hadir",IF(OR(G1353&lt;1,G1353&gt;E1353,MOD(G1353,1)&lt;&gt;0),"Semak jumlah hadir","OK")),IF(AND(G1353&lt;&gt;"",G1353&lt;&gt;0),"Jumlah perlu kosong / 0","OK")))))))</f>
        <v/>
      </c>
    </row>
    <row r="1354" spans="11:12" ht="30" customHeight="1">
      <c r="K1354" s="9">
        <f>IF(L1354="","",IF(AND(L1354="OK",F1354="Hadir"),G1354,0))</f>
        <v/>
      </c>
      <c r="L1354" s="9">
        <f>IF(AND(A1354="",B1354="",C1354="",D1354="",E1354="",F1354="",G1354="",H1354="",I1354="",J1354=""),"",IF(OR(A1354="",C1354="",COUNTIF(MajlisTetamu,B1354)&lt;&gt;1),"Isi ID / majlis / nama",IF(COUNTIFS(TetamuTable[ID kumpulan],A1354,TetamuTable[Majlis],B1354)&gt;1,"ID berganda untuk majlis",IF(NOT(ISNUMBER(E1354)),"Semak kapasiti",IF(OR(E1354&lt;1,MOD(E1354,1)&lt;&gt;0),"Semak kapasiti",IF(AND(F1354&lt;&gt;"Belum menjawab",F1354&lt;&gt;"Hadir",F1354&lt;&gt;"Tidak hadir"),"Isi jawapan",IF(F1354="Hadir",IF(NOT(ISNUMBER(G1354)),"Semak jumlah hadir",IF(OR(G1354&lt;1,G1354&gt;E1354,MOD(G1354,1)&lt;&gt;0),"Semak jumlah hadir","OK")),IF(AND(G1354&lt;&gt;"",G1354&lt;&gt;0),"Jumlah perlu kosong / 0","OK")))))))</f>
        <v/>
      </c>
    </row>
    <row r="1355" spans="11:12" ht="30" customHeight="1">
      <c r="K1355" s="9">
        <f>IF(L1355="","",IF(AND(L1355="OK",F1355="Hadir"),G1355,0))</f>
        <v/>
      </c>
      <c r="L1355" s="9">
        <f>IF(AND(A1355="",B1355="",C1355="",D1355="",E1355="",F1355="",G1355="",H1355="",I1355="",J1355=""),"",IF(OR(A1355="",C1355="",COUNTIF(MajlisTetamu,B1355)&lt;&gt;1),"Isi ID / majlis / nama",IF(COUNTIFS(TetamuTable[ID kumpulan],A1355,TetamuTable[Majlis],B1355)&gt;1,"ID berganda untuk majlis",IF(NOT(ISNUMBER(E1355)),"Semak kapasiti",IF(OR(E1355&lt;1,MOD(E1355,1)&lt;&gt;0),"Semak kapasiti",IF(AND(F1355&lt;&gt;"Belum menjawab",F1355&lt;&gt;"Hadir",F1355&lt;&gt;"Tidak hadir"),"Isi jawapan",IF(F1355="Hadir",IF(NOT(ISNUMBER(G1355)),"Semak jumlah hadir",IF(OR(G1355&lt;1,G1355&gt;E1355,MOD(G1355,1)&lt;&gt;0),"Semak jumlah hadir","OK")),IF(AND(G1355&lt;&gt;"",G1355&lt;&gt;0),"Jumlah perlu kosong / 0","OK")))))))</f>
        <v/>
      </c>
    </row>
    <row r="1356" spans="11:12" ht="30" customHeight="1">
      <c r="K1356" s="9">
        <f>IF(L1356="","",IF(AND(L1356="OK",F1356="Hadir"),G1356,0))</f>
        <v/>
      </c>
      <c r="L1356" s="9">
        <f>IF(AND(A1356="",B1356="",C1356="",D1356="",E1356="",F1356="",G1356="",H1356="",I1356="",J1356=""),"",IF(OR(A1356="",C1356="",COUNTIF(MajlisTetamu,B1356)&lt;&gt;1),"Isi ID / majlis / nama",IF(COUNTIFS(TetamuTable[ID kumpulan],A1356,TetamuTable[Majlis],B1356)&gt;1,"ID berganda untuk majlis",IF(NOT(ISNUMBER(E1356)),"Semak kapasiti",IF(OR(E1356&lt;1,MOD(E1356,1)&lt;&gt;0),"Semak kapasiti",IF(AND(F1356&lt;&gt;"Belum menjawab",F1356&lt;&gt;"Hadir",F1356&lt;&gt;"Tidak hadir"),"Isi jawapan",IF(F1356="Hadir",IF(NOT(ISNUMBER(G1356)),"Semak jumlah hadir",IF(OR(G1356&lt;1,G1356&gt;E1356,MOD(G1356,1)&lt;&gt;0),"Semak jumlah hadir","OK")),IF(AND(G1356&lt;&gt;"",G1356&lt;&gt;0),"Jumlah perlu kosong / 0","OK")))))))</f>
        <v/>
      </c>
    </row>
    <row r="1357" spans="11:12" ht="30" customHeight="1">
      <c r="K1357" s="9">
        <f>IF(L1357="","",IF(AND(L1357="OK",F1357="Hadir"),G1357,0))</f>
        <v/>
      </c>
      <c r="L1357" s="9">
        <f>IF(AND(A1357="",B1357="",C1357="",D1357="",E1357="",F1357="",G1357="",H1357="",I1357="",J1357=""),"",IF(OR(A1357="",C1357="",COUNTIF(MajlisTetamu,B1357)&lt;&gt;1),"Isi ID / majlis / nama",IF(COUNTIFS(TetamuTable[ID kumpulan],A1357,TetamuTable[Majlis],B1357)&gt;1,"ID berganda untuk majlis",IF(NOT(ISNUMBER(E1357)),"Semak kapasiti",IF(OR(E1357&lt;1,MOD(E1357,1)&lt;&gt;0),"Semak kapasiti",IF(AND(F1357&lt;&gt;"Belum menjawab",F1357&lt;&gt;"Hadir",F1357&lt;&gt;"Tidak hadir"),"Isi jawapan",IF(F1357="Hadir",IF(NOT(ISNUMBER(G1357)),"Semak jumlah hadir",IF(OR(G1357&lt;1,G1357&gt;E1357,MOD(G1357,1)&lt;&gt;0),"Semak jumlah hadir","OK")),IF(AND(G1357&lt;&gt;"",G1357&lt;&gt;0),"Jumlah perlu kosong / 0","OK")))))))</f>
        <v/>
      </c>
    </row>
    <row r="1358" spans="11:12" ht="30" customHeight="1">
      <c r="K1358" s="9">
        <f>IF(L1358="","",IF(AND(L1358="OK",F1358="Hadir"),G1358,0))</f>
        <v/>
      </c>
      <c r="L1358" s="9">
        <f>IF(AND(A1358="",B1358="",C1358="",D1358="",E1358="",F1358="",G1358="",H1358="",I1358="",J1358=""),"",IF(OR(A1358="",C1358="",COUNTIF(MajlisTetamu,B1358)&lt;&gt;1),"Isi ID / majlis / nama",IF(COUNTIFS(TetamuTable[ID kumpulan],A1358,TetamuTable[Majlis],B1358)&gt;1,"ID berganda untuk majlis",IF(NOT(ISNUMBER(E1358)),"Semak kapasiti",IF(OR(E1358&lt;1,MOD(E1358,1)&lt;&gt;0),"Semak kapasiti",IF(AND(F1358&lt;&gt;"Belum menjawab",F1358&lt;&gt;"Hadir",F1358&lt;&gt;"Tidak hadir"),"Isi jawapan",IF(F1358="Hadir",IF(NOT(ISNUMBER(G1358)),"Semak jumlah hadir",IF(OR(G1358&lt;1,G1358&gt;E1358,MOD(G1358,1)&lt;&gt;0),"Semak jumlah hadir","OK")),IF(AND(G1358&lt;&gt;"",G1358&lt;&gt;0),"Jumlah perlu kosong / 0","OK")))))))</f>
        <v/>
      </c>
    </row>
    <row r="1359" spans="11:12" ht="30" customHeight="1">
      <c r="K1359" s="9">
        <f>IF(L1359="","",IF(AND(L1359="OK",F1359="Hadir"),G1359,0))</f>
        <v/>
      </c>
      <c r="L1359" s="9">
        <f>IF(AND(A1359="",B1359="",C1359="",D1359="",E1359="",F1359="",G1359="",H1359="",I1359="",J1359=""),"",IF(OR(A1359="",C1359="",COUNTIF(MajlisTetamu,B1359)&lt;&gt;1),"Isi ID / majlis / nama",IF(COUNTIFS(TetamuTable[ID kumpulan],A1359,TetamuTable[Majlis],B1359)&gt;1,"ID berganda untuk majlis",IF(NOT(ISNUMBER(E1359)),"Semak kapasiti",IF(OR(E1359&lt;1,MOD(E1359,1)&lt;&gt;0),"Semak kapasiti",IF(AND(F1359&lt;&gt;"Belum menjawab",F1359&lt;&gt;"Hadir",F1359&lt;&gt;"Tidak hadir"),"Isi jawapan",IF(F1359="Hadir",IF(NOT(ISNUMBER(G1359)),"Semak jumlah hadir",IF(OR(G1359&lt;1,G1359&gt;E1359,MOD(G1359,1)&lt;&gt;0),"Semak jumlah hadir","OK")),IF(AND(G1359&lt;&gt;"",G1359&lt;&gt;0),"Jumlah perlu kosong / 0","OK")))))))</f>
        <v/>
      </c>
    </row>
    <row r="1360" spans="11:12" ht="30" customHeight="1">
      <c r="K1360" s="9">
        <f>IF(L1360="","",IF(AND(L1360="OK",F1360="Hadir"),G1360,0))</f>
        <v/>
      </c>
      <c r="L1360" s="9">
        <f>IF(AND(A1360="",B1360="",C1360="",D1360="",E1360="",F1360="",G1360="",H1360="",I1360="",J1360=""),"",IF(OR(A1360="",C1360="",COUNTIF(MajlisTetamu,B1360)&lt;&gt;1),"Isi ID / majlis / nama",IF(COUNTIFS(TetamuTable[ID kumpulan],A1360,TetamuTable[Majlis],B1360)&gt;1,"ID berganda untuk majlis",IF(NOT(ISNUMBER(E1360)),"Semak kapasiti",IF(OR(E1360&lt;1,MOD(E1360,1)&lt;&gt;0),"Semak kapasiti",IF(AND(F1360&lt;&gt;"Belum menjawab",F1360&lt;&gt;"Hadir",F1360&lt;&gt;"Tidak hadir"),"Isi jawapan",IF(F1360="Hadir",IF(NOT(ISNUMBER(G1360)),"Semak jumlah hadir",IF(OR(G1360&lt;1,G1360&gt;E1360,MOD(G1360,1)&lt;&gt;0),"Semak jumlah hadir","OK")),IF(AND(G1360&lt;&gt;"",G1360&lt;&gt;0),"Jumlah perlu kosong / 0","OK")))))))</f>
        <v/>
      </c>
    </row>
    <row r="1361" spans="11:12" ht="30" customHeight="1">
      <c r="K1361" s="9">
        <f>IF(L1361="","",IF(AND(L1361="OK",F1361="Hadir"),G1361,0))</f>
        <v/>
      </c>
      <c r="L1361" s="9">
        <f>IF(AND(A1361="",B1361="",C1361="",D1361="",E1361="",F1361="",G1361="",H1361="",I1361="",J1361=""),"",IF(OR(A1361="",C1361="",COUNTIF(MajlisTetamu,B1361)&lt;&gt;1),"Isi ID / majlis / nama",IF(COUNTIFS(TetamuTable[ID kumpulan],A1361,TetamuTable[Majlis],B1361)&gt;1,"ID berganda untuk majlis",IF(NOT(ISNUMBER(E1361)),"Semak kapasiti",IF(OR(E1361&lt;1,MOD(E1361,1)&lt;&gt;0),"Semak kapasiti",IF(AND(F1361&lt;&gt;"Belum menjawab",F1361&lt;&gt;"Hadir",F1361&lt;&gt;"Tidak hadir"),"Isi jawapan",IF(F1361="Hadir",IF(NOT(ISNUMBER(G1361)),"Semak jumlah hadir",IF(OR(G1361&lt;1,G1361&gt;E1361,MOD(G1361,1)&lt;&gt;0),"Semak jumlah hadir","OK")),IF(AND(G1361&lt;&gt;"",G1361&lt;&gt;0),"Jumlah perlu kosong / 0","OK")))))))</f>
        <v/>
      </c>
    </row>
    <row r="1362" spans="11:12" ht="30" customHeight="1">
      <c r="K1362" s="9">
        <f>IF(L1362="","",IF(AND(L1362="OK",F1362="Hadir"),G1362,0))</f>
        <v/>
      </c>
      <c r="L1362" s="9">
        <f>IF(AND(A1362="",B1362="",C1362="",D1362="",E1362="",F1362="",G1362="",H1362="",I1362="",J1362=""),"",IF(OR(A1362="",C1362="",COUNTIF(MajlisTetamu,B1362)&lt;&gt;1),"Isi ID / majlis / nama",IF(COUNTIFS(TetamuTable[ID kumpulan],A1362,TetamuTable[Majlis],B1362)&gt;1,"ID berganda untuk majlis",IF(NOT(ISNUMBER(E1362)),"Semak kapasiti",IF(OR(E1362&lt;1,MOD(E1362,1)&lt;&gt;0),"Semak kapasiti",IF(AND(F1362&lt;&gt;"Belum menjawab",F1362&lt;&gt;"Hadir",F1362&lt;&gt;"Tidak hadir"),"Isi jawapan",IF(F1362="Hadir",IF(NOT(ISNUMBER(G1362)),"Semak jumlah hadir",IF(OR(G1362&lt;1,G1362&gt;E1362,MOD(G1362,1)&lt;&gt;0),"Semak jumlah hadir","OK")),IF(AND(G1362&lt;&gt;"",G1362&lt;&gt;0),"Jumlah perlu kosong / 0","OK")))))))</f>
        <v/>
      </c>
    </row>
    <row r="1363" spans="11:12" ht="30" customHeight="1">
      <c r="K1363" s="9">
        <f>IF(L1363="","",IF(AND(L1363="OK",F1363="Hadir"),G1363,0))</f>
        <v/>
      </c>
      <c r="L1363" s="9">
        <f>IF(AND(A1363="",B1363="",C1363="",D1363="",E1363="",F1363="",G1363="",H1363="",I1363="",J1363=""),"",IF(OR(A1363="",C1363="",COUNTIF(MajlisTetamu,B1363)&lt;&gt;1),"Isi ID / majlis / nama",IF(COUNTIFS(TetamuTable[ID kumpulan],A1363,TetamuTable[Majlis],B1363)&gt;1,"ID berganda untuk majlis",IF(NOT(ISNUMBER(E1363)),"Semak kapasiti",IF(OR(E1363&lt;1,MOD(E1363,1)&lt;&gt;0),"Semak kapasiti",IF(AND(F1363&lt;&gt;"Belum menjawab",F1363&lt;&gt;"Hadir",F1363&lt;&gt;"Tidak hadir"),"Isi jawapan",IF(F1363="Hadir",IF(NOT(ISNUMBER(G1363)),"Semak jumlah hadir",IF(OR(G1363&lt;1,G1363&gt;E1363,MOD(G1363,1)&lt;&gt;0),"Semak jumlah hadir","OK")),IF(AND(G1363&lt;&gt;"",G1363&lt;&gt;0),"Jumlah perlu kosong / 0","OK")))))))</f>
        <v/>
      </c>
    </row>
    <row r="1364" spans="11:12" ht="30" customHeight="1">
      <c r="K1364" s="9">
        <f>IF(L1364="","",IF(AND(L1364="OK",F1364="Hadir"),G1364,0))</f>
        <v/>
      </c>
      <c r="L1364" s="9">
        <f>IF(AND(A1364="",B1364="",C1364="",D1364="",E1364="",F1364="",G1364="",H1364="",I1364="",J1364=""),"",IF(OR(A1364="",C1364="",COUNTIF(MajlisTetamu,B1364)&lt;&gt;1),"Isi ID / majlis / nama",IF(COUNTIFS(TetamuTable[ID kumpulan],A1364,TetamuTable[Majlis],B1364)&gt;1,"ID berganda untuk majlis",IF(NOT(ISNUMBER(E1364)),"Semak kapasiti",IF(OR(E1364&lt;1,MOD(E1364,1)&lt;&gt;0),"Semak kapasiti",IF(AND(F1364&lt;&gt;"Belum menjawab",F1364&lt;&gt;"Hadir",F1364&lt;&gt;"Tidak hadir"),"Isi jawapan",IF(F1364="Hadir",IF(NOT(ISNUMBER(G1364)),"Semak jumlah hadir",IF(OR(G1364&lt;1,G1364&gt;E1364,MOD(G1364,1)&lt;&gt;0),"Semak jumlah hadir","OK")),IF(AND(G1364&lt;&gt;"",G1364&lt;&gt;0),"Jumlah perlu kosong / 0","OK")))))))</f>
        <v/>
      </c>
    </row>
    <row r="1365" spans="11:12" ht="30" customHeight="1">
      <c r="K1365" s="9">
        <f>IF(L1365="","",IF(AND(L1365="OK",F1365="Hadir"),G1365,0))</f>
        <v/>
      </c>
      <c r="L1365" s="9">
        <f>IF(AND(A1365="",B1365="",C1365="",D1365="",E1365="",F1365="",G1365="",H1365="",I1365="",J1365=""),"",IF(OR(A1365="",C1365="",COUNTIF(MajlisTetamu,B1365)&lt;&gt;1),"Isi ID / majlis / nama",IF(COUNTIFS(TetamuTable[ID kumpulan],A1365,TetamuTable[Majlis],B1365)&gt;1,"ID berganda untuk majlis",IF(NOT(ISNUMBER(E1365)),"Semak kapasiti",IF(OR(E1365&lt;1,MOD(E1365,1)&lt;&gt;0),"Semak kapasiti",IF(AND(F1365&lt;&gt;"Belum menjawab",F1365&lt;&gt;"Hadir",F1365&lt;&gt;"Tidak hadir"),"Isi jawapan",IF(F1365="Hadir",IF(NOT(ISNUMBER(G1365)),"Semak jumlah hadir",IF(OR(G1365&lt;1,G1365&gt;E1365,MOD(G1365,1)&lt;&gt;0),"Semak jumlah hadir","OK")),IF(AND(G1365&lt;&gt;"",G1365&lt;&gt;0),"Jumlah perlu kosong / 0","OK")))))))</f>
        <v/>
      </c>
    </row>
    <row r="1366" spans="11:12" ht="30" customHeight="1">
      <c r="K1366" s="9">
        <f>IF(L1366="","",IF(AND(L1366="OK",F1366="Hadir"),G1366,0))</f>
        <v/>
      </c>
      <c r="L1366" s="9">
        <f>IF(AND(A1366="",B1366="",C1366="",D1366="",E1366="",F1366="",G1366="",H1366="",I1366="",J1366=""),"",IF(OR(A1366="",C1366="",COUNTIF(MajlisTetamu,B1366)&lt;&gt;1),"Isi ID / majlis / nama",IF(COUNTIFS(TetamuTable[ID kumpulan],A1366,TetamuTable[Majlis],B1366)&gt;1,"ID berganda untuk majlis",IF(NOT(ISNUMBER(E1366)),"Semak kapasiti",IF(OR(E1366&lt;1,MOD(E1366,1)&lt;&gt;0),"Semak kapasiti",IF(AND(F1366&lt;&gt;"Belum menjawab",F1366&lt;&gt;"Hadir",F1366&lt;&gt;"Tidak hadir"),"Isi jawapan",IF(F1366="Hadir",IF(NOT(ISNUMBER(G1366)),"Semak jumlah hadir",IF(OR(G1366&lt;1,G1366&gt;E1366,MOD(G1366,1)&lt;&gt;0),"Semak jumlah hadir","OK")),IF(AND(G1366&lt;&gt;"",G1366&lt;&gt;0),"Jumlah perlu kosong / 0","OK")))))))</f>
        <v/>
      </c>
    </row>
    <row r="1367" spans="11:12" ht="30" customHeight="1">
      <c r="K1367" s="9">
        <f>IF(L1367="","",IF(AND(L1367="OK",F1367="Hadir"),G1367,0))</f>
        <v/>
      </c>
      <c r="L1367" s="9">
        <f>IF(AND(A1367="",B1367="",C1367="",D1367="",E1367="",F1367="",G1367="",H1367="",I1367="",J1367=""),"",IF(OR(A1367="",C1367="",COUNTIF(MajlisTetamu,B1367)&lt;&gt;1),"Isi ID / majlis / nama",IF(COUNTIFS(TetamuTable[ID kumpulan],A1367,TetamuTable[Majlis],B1367)&gt;1,"ID berganda untuk majlis",IF(NOT(ISNUMBER(E1367)),"Semak kapasiti",IF(OR(E1367&lt;1,MOD(E1367,1)&lt;&gt;0),"Semak kapasiti",IF(AND(F1367&lt;&gt;"Belum menjawab",F1367&lt;&gt;"Hadir",F1367&lt;&gt;"Tidak hadir"),"Isi jawapan",IF(F1367="Hadir",IF(NOT(ISNUMBER(G1367)),"Semak jumlah hadir",IF(OR(G1367&lt;1,G1367&gt;E1367,MOD(G1367,1)&lt;&gt;0),"Semak jumlah hadir","OK")),IF(AND(G1367&lt;&gt;"",G1367&lt;&gt;0),"Jumlah perlu kosong / 0","OK")))))))</f>
        <v/>
      </c>
    </row>
    <row r="1368" spans="11:12" ht="30" customHeight="1">
      <c r="K1368" s="9">
        <f>IF(L1368="","",IF(AND(L1368="OK",F1368="Hadir"),G1368,0))</f>
        <v/>
      </c>
      <c r="L1368" s="9">
        <f>IF(AND(A1368="",B1368="",C1368="",D1368="",E1368="",F1368="",G1368="",H1368="",I1368="",J1368=""),"",IF(OR(A1368="",C1368="",COUNTIF(MajlisTetamu,B1368)&lt;&gt;1),"Isi ID / majlis / nama",IF(COUNTIFS(TetamuTable[ID kumpulan],A1368,TetamuTable[Majlis],B1368)&gt;1,"ID berganda untuk majlis",IF(NOT(ISNUMBER(E1368)),"Semak kapasiti",IF(OR(E1368&lt;1,MOD(E1368,1)&lt;&gt;0),"Semak kapasiti",IF(AND(F1368&lt;&gt;"Belum menjawab",F1368&lt;&gt;"Hadir",F1368&lt;&gt;"Tidak hadir"),"Isi jawapan",IF(F1368="Hadir",IF(NOT(ISNUMBER(G1368)),"Semak jumlah hadir",IF(OR(G1368&lt;1,G1368&gt;E1368,MOD(G1368,1)&lt;&gt;0),"Semak jumlah hadir","OK")),IF(AND(G1368&lt;&gt;"",G1368&lt;&gt;0),"Jumlah perlu kosong / 0","OK")))))))</f>
        <v/>
      </c>
    </row>
    <row r="1369" spans="11:12" ht="30" customHeight="1">
      <c r="K1369" s="9">
        <f>IF(L1369="","",IF(AND(L1369="OK",F1369="Hadir"),G1369,0))</f>
        <v/>
      </c>
      <c r="L1369" s="9">
        <f>IF(AND(A1369="",B1369="",C1369="",D1369="",E1369="",F1369="",G1369="",H1369="",I1369="",J1369=""),"",IF(OR(A1369="",C1369="",COUNTIF(MajlisTetamu,B1369)&lt;&gt;1),"Isi ID / majlis / nama",IF(COUNTIFS(TetamuTable[ID kumpulan],A1369,TetamuTable[Majlis],B1369)&gt;1,"ID berganda untuk majlis",IF(NOT(ISNUMBER(E1369)),"Semak kapasiti",IF(OR(E1369&lt;1,MOD(E1369,1)&lt;&gt;0),"Semak kapasiti",IF(AND(F1369&lt;&gt;"Belum menjawab",F1369&lt;&gt;"Hadir",F1369&lt;&gt;"Tidak hadir"),"Isi jawapan",IF(F1369="Hadir",IF(NOT(ISNUMBER(G1369)),"Semak jumlah hadir",IF(OR(G1369&lt;1,G1369&gt;E1369,MOD(G1369,1)&lt;&gt;0),"Semak jumlah hadir","OK")),IF(AND(G1369&lt;&gt;"",G1369&lt;&gt;0),"Jumlah perlu kosong / 0","OK")))))))</f>
        <v/>
      </c>
    </row>
    <row r="1370" spans="11:12" ht="30" customHeight="1">
      <c r="K1370" s="9">
        <f>IF(L1370="","",IF(AND(L1370="OK",F1370="Hadir"),G1370,0))</f>
        <v/>
      </c>
      <c r="L1370" s="9">
        <f>IF(AND(A1370="",B1370="",C1370="",D1370="",E1370="",F1370="",G1370="",H1370="",I1370="",J1370=""),"",IF(OR(A1370="",C1370="",COUNTIF(MajlisTetamu,B1370)&lt;&gt;1),"Isi ID / majlis / nama",IF(COUNTIFS(TetamuTable[ID kumpulan],A1370,TetamuTable[Majlis],B1370)&gt;1,"ID berganda untuk majlis",IF(NOT(ISNUMBER(E1370)),"Semak kapasiti",IF(OR(E1370&lt;1,MOD(E1370,1)&lt;&gt;0),"Semak kapasiti",IF(AND(F1370&lt;&gt;"Belum menjawab",F1370&lt;&gt;"Hadir",F1370&lt;&gt;"Tidak hadir"),"Isi jawapan",IF(F1370="Hadir",IF(NOT(ISNUMBER(G1370)),"Semak jumlah hadir",IF(OR(G1370&lt;1,G1370&gt;E1370,MOD(G1370,1)&lt;&gt;0),"Semak jumlah hadir","OK")),IF(AND(G1370&lt;&gt;"",G1370&lt;&gt;0),"Jumlah perlu kosong / 0","OK")))))))</f>
        <v/>
      </c>
    </row>
    <row r="1371" spans="11:12" ht="30" customHeight="1">
      <c r="K1371" s="9">
        <f>IF(L1371="","",IF(AND(L1371="OK",F1371="Hadir"),G1371,0))</f>
        <v/>
      </c>
      <c r="L1371" s="9">
        <f>IF(AND(A1371="",B1371="",C1371="",D1371="",E1371="",F1371="",G1371="",H1371="",I1371="",J1371=""),"",IF(OR(A1371="",C1371="",COUNTIF(MajlisTetamu,B1371)&lt;&gt;1),"Isi ID / majlis / nama",IF(COUNTIFS(TetamuTable[ID kumpulan],A1371,TetamuTable[Majlis],B1371)&gt;1,"ID berganda untuk majlis",IF(NOT(ISNUMBER(E1371)),"Semak kapasiti",IF(OR(E1371&lt;1,MOD(E1371,1)&lt;&gt;0),"Semak kapasiti",IF(AND(F1371&lt;&gt;"Belum menjawab",F1371&lt;&gt;"Hadir",F1371&lt;&gt;"Tidak hadir"),"Isi jawapan",IF(F1371="Hadir",IF(NOT(ISNUMBER(G1371)),"Semak jumlah hadir",IF(OR(G1371&lt;1,G1371&gt;E1371,MOD(G1371,1)&lt;&gt;0),"Semak jumlah hadir","OK")),IF(AND(G1371&lt;&gt;"",G1371&lt;&gt;0),"Jumlah perlu kosong / 0","OK")))))))</f>
        <v/>
      </c>
    </row>
    <row r="1372" spans="11:12" ht="30" customHeight="1">
      <c r="K1372" s="9">
        <f>IF(L1372="","",IF(AND(L1372="OK",F1372="Hadir"),G1372,0))</f>
        <v/>
      </c>
      <c r="L1372" s="9">
        <f>IF(AND(A1372="",B1372="",C1372="",D1372="",E1372="",F1372="",G1372="",H1372="",I1372="",J1372=""),"",IF(OR(A1372="",C1372="",COUNTIF(MajlisTetamu,B1372)&lt;&gt;1),"Isi ID / majlis / nama",IF(COUNTIFS(TetamuTable[ID kumpulan],A1372,TetamuTable[Majlis],B1372)&gt;1,"ID berganda untuk majlis",IF(NOT(ISNUMBER(E1372)),"Semak kapasiti",IF(OR(E1372&lt;1,MOD(E1372,1)&lt;&gt;0),"Semak kapasiti",IF(AND(F1372&lt;&gt;"Belum menjawab",F1372&lt;&gt;"Hadir",F1372&lt;&gt;"Tidak hadir"),"Isi jawapan",IF(F1372="Hadir",IF(NOT(ISNUMBER(G1372)),"Semak jumlah hadir",IF(OR(G1372&lt;1,G1372&gt;E1372,MOD(G1372,1)&lt;&gt;0),"Semak jumlah hadir","OK")),IF(AND(G1372&lt;&gt;"",G1372&lt;&gt;0),"Jumlah perlu kosong / 0","OK")))))))</f>
        <v/>
      </c>
    </row>
    <row r="1373" spans="11:12" ht="30" customHeight="1">
      <c r="K1373" s="9">
        <f>IF(L1373="","",IF(AND(L1373="OK",F1373="Hadir"),G1373,0))</f>
        <v/>
      </c>
      <c r="L1373" s="9">
        <f>IF(AND(A1373="",B1373="",C1373="",D1373="",E1373="",F1373="",G1373="",H1373="",I1373="",J1373=""),"",IF(OR(A1373="",C1373="",COUNTIF(MajlisTetamu,B1373)&lt;&gt;1),"Isi ID / majlis / nama",IF(COUNTIFS(TetamuTable[ID kumpulan],A1373,TetamuTable[Majlis],B1373)&gt;1,"ID berganda untuk majlis",IF(NOT(ISNUMBER(E1373)),"Semak kapasiti",IF(OR(E1373&lt;1,MOD(E1373,1)&lt;&gt;0),"Semak kapasiti",IF(AND(F1373&lt;&gt;"Belum menjawab",F1373&lt;&gt;"Hadir",F1373&lt;&gt;"Tidak hadir"),"Isi jawapan",IF(F1373="Hadir",IF(NOT(ISNUMBER(G1373)),"Semak jumlah hadir",IF(OR(G1373&lt;1,G1373&gt;E1373,MOD(G1373,1)&lt;&gt;0),"Semak jumlah hadir","OK")),IF(AND(G1373&lt;&gt;"",G1373&lt;&gt;0),"Jumlah perlu kosong / 0","OK")))))))</f>
        <v/>
      </c>
    </row>
    <row r="1374" spans="11:12" ht="30" customHeight="1">
      <c r="K1374" s="9">
        <f>IF(L1374="","",IF(AND(L1374="OK",F1374="Hadir"),G1374,0))</f>
        <v/>
      </c>
      <c r="L1374" s="9">
        <f>IF(AND(A1374="",B1374="",C1374="",D1374="",E1374="",F1374="",G1374="",H1374="",I1374="",J1374=""),"",IF(OR(A1374="",C1374="",COUNTIF(MajlisTetamu,B1374)&lt;&gt;1),"Isi ID / majlis / nama",IF(COUNTIFS(TetamuTable[ID kumpulan],A1374,TetamuTable[Majlis],B1374)&gt;1,"ID berganda untuk majlis",IF(NOT(ISNUMBER(E1374)),"Semak kapasiti",IF(OR(E1374&lt;1,MOD(E1374,1)&lt;&gt;0),"Semak kapasiti",IF(AND(F1374&lt;&gt;"Belum menjawab",F1374&lt;&gt;"Hadir",F1374&lt;&gt;"Tidak hadir"),"Isi jawapan",IF(F1374="Hadir",IF(NOT(ISNUMBER(G1374)),"Semak jumlah hadir",IF(OR(G1374&lt;1,G1374&gt;E1374,MOD(G1374,1)&lt;&gt;0),"Semak jumlah hadir","OK")),IF(AND(G1374&lt;&gt;"",G1374&lt;&gt;0),"Jumlah perlu kosong / 0","OK")))))))</f>
        <v/>
      </c>
    </row>
    <row r="1375" spans="11:12" ht="30" customHeight="1">
      <c r="K1375" s="9">
        <f>IF(L1375="","",IF(AND(L1375="OK",F1375="Hadir"),G1375,0))</f>
        <v/>
      </c>
      <c r="L1375" s="9">
        <f>IF(AND(A1375="",B1375="",C1375="",D1375="",E1375="",F1375="",G1375="",H1375="",I1375="",J1375=""),"",IF(OR(A1375="",C1375="",COUNTIF(MajlisTetamu,B1375)&lt;&gt;1),"Isi ID / majlis / nama",IF(COUNTIFS(TetamuTable[ID kumpulan],A1375,TetamuTable[Majlis],B1375)&gt;1,"ID berganda untuk majlis",IF(NOT(ISNUMBER(E1375)),"Semak kapasiti",IF(OR(E1375&lt;1,MOD(E1375,1)&lt;&gt;0),"Semak kapasiti",IF(AND(F1375&lt;&gt;"Belum menjawab",F1375&lt;&gt;"Hadir",F1375&lt;&gt;"Tidak hadir"),"Isi jawapan",IF(F1375="Hadir",IF(NOT(ISNUMBER(G1375)),"Semak jumlah hadir",IF(OR(G1375&lt;1,G1375&gt;E1375,MOD(G1375,1)&lt;&gt;0),"Semak jumlah hadir","OK")),IF(AND(G1375&lt;&gt;"",G1375&lt;&gt;0),"Jumlah perlu kosong / 0","OK")))))))</f>
        <v/>
      </c>
    </row>
    <row r="1376" spans="11:12" ht="30" customHeight="1">
      <c r="K1376" s="9">
        <f>IF(L1376="","",IF(AND(L1376="OK",F1376="Hadir"),G1376,0))</f>
        <v/>
      </c>
      <c r="L1376" s="9">
        <f>IF(AND(A1376="",B1376="",C1376="",D1376="",E1376="",F1376="",G1376="",H1376="",I1376="",J1376=""),"",IF(OR(A1376="",C1376="",COUNTIF(MajlisTetamu,B1376)&lt;&gt;1),"Isi ID / majlis / nama",IF(COUNTIFS(TetamuTable[ID kumpulan],A1376,TetamuTable[Majlis],B1376)&gt;1,"ID berganda untuk majlis",IF(NOT(ISNUMBER(E1376)),"Semak kapasiti",IF(OR(E1376&lt;1,MOD(E1376,1)&lt;&gt;0),"Semak kapasiti",IF(AND(F1376&lt;&gt;"Belum menjawab",F1376&lt;&gt;"Hadir",F1376&lt;&gt;"Tidak hadir"),"Isi jawapan",IF(F1376="Hadir",IF(NOT(ISNUMBER(G1376)),"Semak jumlah hadir",IF(OR(G1376&lt;1,G1376&gt;E1376,MOD(G1376,1)&lt;&gt;0),"Semak jumlah hadir","OK")),IF(AND(G1376&lt;&gt;"",G1376&lt;&gt;0),"Jumlah perlu kosong / 0","OK")))))))</f>
        <v/>
      </c>
    </row>
    <row r="1377" spans="11:12" ht="30" customHeight="1">
      <c r="K1377" s="9">
        <f>IF(L1377="","",IF(AND(L1377="OK",F1377="Hadir"),G1377,0))</f>
        <v/>
      </c>
      <c r="L1377" s="9">
        <f>IF(AND(A1377="",B1377="",C1377="",D1377="",E1377="",F1377="",G1377="",H1377="",I1377="",J1377=""),"",IF(OR(A1377="",C1377="",COUNTIF(MajlisTetamu,B1377)&lt;&gt;1),"Isi ID / majlis / nama",IF(COUNTIFS(TetamuTable[ID kumpulan],A1377,TetamuTable[Majlis],B1377)&gt;1,"ID berganda untuk majlis",IF(NOT(ISNUMBER(E1377)),"Semak kapasiti",IF(OR(E1377&lt;1,MOD(E1377,1)&lt;&gt;0),"Semak kapasiti",IF(AND(F1377&lt;&gt;"Belum menjawab",F1377&lt;&gt;"Hadir",F1377&lt;&gt;"Tidak hadir"),"Isi jawapan",IF(F1377="Hadir",IF(NOT(ISNUMBER(G1377)),"Semak jumlah hadir",IF(OR(G1377&lt;1,G1377&gt;E1377,MOD(G1377,1)&lt;&gt;0),"Semak jumlah hadir","OK")),IF(AND(G1377&lt;&gt;"",G1377&lt;&gt;0),"Jumlah perlu kosong / 0","OK")))))))</f>
        <v/>
      </c>
    </row>
    <row r="1378" spans="11:12" ht="30" customHeight="1">
      <c r="K1378" s="9">
        <f>IF(L1378="","",IF(AND(L1378="OK",F1378="Hadir"),G1378,0))</f>
        <v/>
      </c>
      <c r="L1378" s="9">
        <f>IF(AND(A1378="",B1378="",C1378="",D1378="",E1378="",F1378="",G1378="",H1378="",I1378="",J1378=""),"",IF(OR(A1378="",C1378="",COUNTIF(MajlisTetamu,B1378)&lt;&gt;1),"Isi ID / majlis / nama",IF(COUNTIFS(TetamuTable[ID kumpulan],A1378,TetamuTable[Majlis],B1378)&gt;1,"ID berganda untuk majlis",IF(NOT(ISNUMBER(E1378)),"Semak kapasiti",IF(OR(E1378&lt;1,MOD(E1378,1)&lt;&gt;0),"Semak kapasiti",IF(AND(F1378&lt;&gt;"Belum menjawab",F1378&lt;&gt;"Hadir",F1378&lt;&gt;"Tidak hadir"),"Isi jawapan",IF(F1378="Hadir",IF(NOT(ISNUMBER(G1378)),"Semak jumlah hadir",IF(OR(G1378&lt;1,G1378&gt;E1378,MOD(G1378,1)&lt;&gt;0),"Semak jumlah hadir","OK")),IF(AND(G1378&lt;&gt;"",G1378&lt;&gt;0),"Jumlah perlu kosong / 0","OK")))))))</f>
        <v/>
      </c>
    </row>
    <row r="1379" spans="11:12" ht="30" customHeight="1">
      <c r="K1379" s="9">
        <f>IF(L1379="","",IF(AND(L1379="OK",F1379="Hadir"),G1379,0))</f>
        <v/>
      </c>
      <c r="L1379" s="9">
        <f>IF(AND(A1379="",B1379="",C1379="",D1379="",E1379="",F1379="",G1379="",H1379="",I1379="",J1379=""),"",IF(OR(A1379="",C1379="",COUNTIF(MajlisTetamu,B1379)&lt;&gt;1),"Isi ID / majlis / nama",IF(COUNTIFS(TetamuTable[ID kumpulan],A1379,TetamuTable[Majlis],B1379)&gt;1,"ID berganda untuk majlis",IF(NOT(ISNUMBER(E1379)),"Semak kapasiti",IF(OR(E1379&lt;1,MOD(E1379,1)&lt;&gt;0),"Semak kapasiti",IF(AND(F1379&lt;&gt;"Belum menjawab",F1379&lt;&gt;"Hadir",F1379&lt;&gt;"Tidak hadir"),"Isi jawapan",IF(F1379="Hadir",IF(NOT(ISNUMBER(G1379)),"Semak jumlah hadir",IF(OR(G1379&lt;1,G1379&gt;E1379,MOD(G1379,1)&lt;&gt;0),"Semak jumlah hadir","OK")),IF(AND(G1379&lt;&gt;"",G1379&lt;&gt;0),"Jumlah perlu kosong / 0","OK")))))))</f>
        <v/>
      </c>
    </row>
    <row r="1380" spans="11:12" ht="30" customHeight="1">
      <c r="K1380" s="9">
        <f>IF(L1380="","",IF(AND(L1380="OK",F1380="Hadir"),G1380,0))</f>
        <v/>
      </c>
      <c r="L1380" s="9">
        <f>IF(AND(A1380="",B1380="",C1380="",D1380="",E1380="",F1380="",G1380="",H1380="",I1380="",J1380=""),"",IF(OR(A1380="",C1380="",COUNTIF(MajlisTetamu,B1380)&lt;&gt;1),"Isi ID / majlis / nama",IF(COUNTIFS(TetamuTable[ID kumpulan],A1380,TetamuTable[Majlis],B1380)&gt;1,"ID berganda untuk majlis",IF(NOT(ISNUMBER(E1380)),"Semak kapasiti",IF(OR(E1380&lt;1,MOD(E1380,1)&lt;&gt;0),"Semak kapasiti",IF(AND(F1380&lt;&gt;"Belum menjawab",F1380&lt;&gt;"Hadir",F1380&lt;&gt;"Tidak hadir"),"Isi jawapan",IF(F1380="Hadir",IF(NOT(ISNUMBER(G1380)),"Semak jumlah hadir",IF(OR(G1380&lt;1,G1380&gt;E1380,MOD(G1380,1)&lt;&gt;0),"Semak jumlah hadir","OK")),IF(AND(G1380&lt;&gt;"",G1380&lt;&gt;0),"Jumlah perlu kosong / 0","OK")))))))</f>
        <v/>
      </c>
    </row>
    <row r="1381" spans="11:12" ht="30" customHeight="1">
      <c r="K1381" s="9">
        <f>IF(L1381="","",IF(AND(L1381="OK",F1381="Hadir"),G1381,0))</f>
        <v/>
      </c>
      <c r="L1381" s="9">
        <f>IF(AND(A1381="",B1381="",C1381="",D1381="",E1381="",F1381="",G1381="",H1381="",I1381="",J1381=""),"",IF(OR(A1381="",C1381="",COUNTIF(MajlisTetamu,B1381)&lt;&gt;1),"Isi ID / majlis / nama",IF(COUNTIFS(TetamuTable[ID kumpulan],A1381,TetamuTable[Majlis],B1381)&gt;1,"ID berganda untuk majlis",IF(NOT(ISNUMBER(E1381)),"Semak kapasiti",IF(OR(E1381&lt;1,MOD(E1381,1)&lt;&gt;0),"Semak kapasiti",IF(AND(F1381&lt;&gt;"Belum menjawab",F1381&lt;&gt;"Hadir",F1381&lt;&gt;"Tidak hadir"),"Isi jawapan",IF(F1381="Hadir",IF(NOT(ISNUMBER(G1381)),"Semak jumlah hadir",IF(OR(G1381&lt;1,G1381&gt;E1381,MOD(G1381,1)&lt;&gt;0),"Semak jumlah hadir","OK")),IF(AND(G1381&lt;&gt;"",G1381&lt;&gt;0),"Jumlah perlu kosong / 0","OK")))))))</f>
        <v/>
      </c>
    </row>
    <row r="1382" spans="11:12" ht="30" customHeight="1">
      <c r="K1382" s="9">
        <f>IF(L1382="","",IF(AND(L1382="OK",F1382="Hadir"),G1382,0))</f>
        <v/>
      </c>
      <c r="L1382" s="9">
        <f>IF(AND(A1382="",B1382="",C1382="",D1382="",E1382="",F1382="",G1382="",H1382="",I1382="",J1382=""),"",IF(OR(A1382="",C1382="",COUNTIF(MajlisTetamu,B1382)&lt;&gt;1),"Isi ID / majlis / nama",IF(COUNTIFS(TetamuTable[ID kumpulan],A1382,TetamuTable[Majlis],B1382)&gt;1,"ID berganda untuk majlis",IF(NOT(ISNUMBER(E1382)),"Semak kapasiti",IF(OR(E1382&lt;1,MOD(E1382,1)&lt;&gt;0),"Semak kapasiti",IF(AND(F1382&lt;&gt;"Belum menjawab",F1382&lt;&gt;"Hadir",F1382&lt;&gt;"Tidak hadir"),"Isi jawapan",IF(F1382="Hadir",IF(NOT(ISNUMBER(G1382)),"Semak jumlah hadir",IF(OR(G1382&lt;1,G1382&gt;E1382,MOD(G1382,1)&lt;&gt;0),"Semak jumlah hadir","OK")),IF(AND(G1382&lt;&gt;"",G1382&lt;&gt;0),"Jumlah perlu kosong / 0","OK")))))))</f>
        <v/>
      </c>
    </row>
    <row r="1383" spans="11:12" ht="30" customHeight="1">
      <c r="K1383" s="9">
        <f>IF(L1383="","",IF(AND(L1383="OK",F1383="Hadir"),G1383,0))</f>
        <v/>
      </c>
      <c r="L1383" s="9">
        <f>IF(AND(A1383="",B1383="",C1383="",D1383="",E1383="",F1383="",G1383="",H1383="",I1383="",J1383=""),"",IF(OR(A1383="",C1383="",COUNTIF(MajlisTetamu,B1383)&lt;&gt;1),"Isi ID / majlis / nama",IF(COUNTIFS(TetamuTable[ID kumpulan],A1383,TetamuTable[Majlis],B1383)&gt;1,"ID berganda untuk majlis",IF(NOT(ISNUMBER(E1383)),"Semak kapasiti",IF(OR(E1383&lt;1,MOD(E1383,1)&lt;&gt;0),"Semak kapasiti",IF(AND(F1383&lt;&gt;"Belum menjawab",F1383&lt;&gt;"Hadir",F1383&lt;&gt;"Tidak hadir"),"Isi jawapan",IF(F1383="Hadir",IF(NOT(ISNUMBER(G1383)),"Semak jumlah hadir",IF(OR(G1383&lt;1,G1383&gt;E1383,MOD(G1383,1)&lt;&gt;0),"Semak jumlah hadir","OK")),IF(AND(G1383&lt;&gt;"",G1383&lt;&gt;0),"Jumlah perlu kosong / 0","OK")))))))</f>
        <v/>
      </c>
    </row>
    <row r="1384" spans="11:12" ht="30" customHeight="1">
      <c r="K1384" s="9">
        <f>IF(L1384="","",IF(AND(L1384="OK",F1384="Hadir"),G1384,0))</f>
        <v/>
      </c>
      <c r="L1384" s="9">
        <f>IF(AND(A1384="",B1384="",C1384="",D1384="",E1384="",F1384="",G1384="",H1384="",I1384="",J1384=""),"",IF(OR(A1384="",C1384="",COUNTIF(MajlisTetamu,B1384)&lt;&gt;1),"Isi ID / majlis / nama",IF(COUNTIFS(TetamuTable[ID kumpulan],A1384,TetamuTable[Majlis],B1384)&gt;1,"ID berganda untuk majlis",IF(NOT(ISNUMBER(E1384)),"Semak kapasiti",IF(OR(E1384&lt;1,MOD(E1384,1)&lt;&gt;0),"Semak kapasiti",IF(AND(F1384&lt;&gt;"Belum menjawab",F1384&lt;&gt;"Hadir",F1384&lt;&gt;"Tidak hadir"),"Isi jawapan",IF(F1384="Hadir",IF(NOT(ISNUMBER(G1384)),"Semak jumlah hadir",IF(OR(G1384&lt;1,G1384&gt;E1384,MOD(G1384,1)&lt;&gt;0),"Semak jumlah hadir","OK")),IF(AND(G1384&lt;&gt;"",G1384&lt;&gt;0),"Jumlah perlu kosong / 0","OK")))))))</f>
        <v/>
      </c>
    </row>
    <row r="1385" spans="11:12" ht="30" customHeight="1">
      <c r="K1385" s="9">
        <f>IF(L1385="","",IF(AND(L1385="OK",F1385="Hadir"),G1385,0))</f>
        <v/>
      </c>
      <c r="L1385" s="9">
        <f>IF(AND(A1385="",B1385="",C1385="",D1385="",E1385="",F1385="",G1385="",H1385="",I1385="",J1385=""),"",IF(OR(A1385="",C1385="",COUNTIF(MajlisTetamu,B1385)&lt;&gt;1),"Isi ID / majlis / nama",IF(COUNTIFS(TetamuTable[ID kumpulan],A1385,TetamuTable[Majlis],B1385)&gt;1,"ID berganda untuk majlis",IF(NOT(ISNUMBER(E1385)),"Semak kapasiti",IF(OR(E1385&lt;1,MOD(E1385,1)&lt;&gt;0),"Semak kapasiti",IF(AND(F1385&lt;&gt;"Belum menjawab",F1385&lt;&gt;"Hadir",F1385&lt;&gt;"Tidak hadir"),"Isi jawapan",IF(F1385="Hadir",IF(NOT(ISNUMBER(G1385)),"Semak jumlah hadir",IF(OR(G1385&lt;1,G1385&gt;E1385,MOD(G1385,1)&lt;&gt;0),"Semak jumlah hadir","OK")),IF(AND(G1385&lt;&gt;"",G1385&lt;&gt;0),"Jumlah perlu kosong / 0","OK")))))))</f>
        <v/>
      </c>
    </row>
    <row r="1386" spans="11:12" ht="30" customHeight="1">
      <c r="K1386" s="9">
        <f>IF(L1386="","",IF(AND(L1386="OK",F1386="Hadir"),G1386,0))</f>
        <v/>
      </c>
      <c r="L1386" s="9">
        <f>IF(AND(A1386="",B1386="",C1386="",D1386="",E1386="",F1386="",G1386="",H1386="",I1386="",J1386=""),"",IF(OR(A1386="",C1386="",COUNTIF(MajlisTetamu,B1386)&lt;&gt;1),"Isi ID / majlis / nama",IF(COUNTIFS(TetamuTable[ID kumpulan],A1386,TetamuTable[Majlis],B1386)&gt;1,"ID berganda untuk majlis",IF(NOT(ISNUMBER(E1386)),"Semak kapasiti",IF(OR(E1386&lt;1,MOD(E1386,1)&lt;&gt;0),"Semak kapasiti",IF(AND(F1386&lt;&gt;"Belum menjawab",F1386&lt;&gt;"Hadir",F1386&lt;&gt;"Tidak hadir"),"Isi jawapan",IF(F1386="Hadir",IF(NOT(ISNUMBER(G1386)),"Semak jumlah hadir",IF(OR(G1386&lt;1,G1386&gt;E1386,MOD(G1386,1)&lt;&gt;0),"Semak jumlah hadir","OK")),IF(AND(G1386&lt;&gt;"",G1386&lt;&gt;0),"Jumlah perlu kosong / 0","OK")))))))</f>
        <v/>
      </c>
    </row>
    <row r="1387" spans="11:12" ht="30" customHeight="1">
      <c r="K1387" s="9">
        <f>IF(L1387="","",IF(AND(L1387="OK",F1387="Hadir"),G1387,0))</f>
        <v/>
      </c>
      <c r="L1387" s="9">
        <f>IF(AND(A1387="",B1387="",C1387="",D1387="",E1387="",F1387="",G1387="",H1387="",I1387="",J1387=""),"",IF(OR(A1387="",C1387="",COUNTIF(MajlisTetamu,B1387)&lt;&gt;1),"Isi ID / majlis / nama",IF(COUNTIFS(TetamuTable[ID kumpulan],A1387,TetamuTable[Majlis],B1387)&gt;1,"ID berganda untuk majlis",IF(NOT(ISNUMBER(E1387)),"Semak kapasiti",IF(OR(E1387&lt;1,MOD(E1387,1)&lt;&gt;0),"Semak kapasiti",IF(AND(F1387&lt;&gt;"Belum menjawab",F1387&lt;&gt;"Hadir",F1387&lt;&gt;"Tidak hadir"),"Isi jawapan",IF(F1387="Hadir",IF(NOT(ISNUMBER(G1387)),"Semak jumlah hadir",IF(OR(G1387&lt;1,G1387&gt;E1387,MOD(G1387,1)&lt;&gt;0),"Semak jumlah hadir","OK")),IF(AND(G1387&lt;&gt;"",G1387&lt;&gt;0),"Jumlah perlu kosong / 0","OK")))))))</f>
        <v/>
      </c>
    </row>
    <row r="1388" spans="11:12" ht="30" customHeight="1">
      <c r="K1388" s="9">
        <f>IF(L1388="","",IF(AND(L1388="OK",F1388="Hadir"),G1388,0))</f>
        <v/>
      </c>
      <c r="L1388" s="9">
        <f>IF(AND(A1388="",B1388="",C1388="",D1388="",E1388="",F1388="",G1388="",H1388="",I1388="",J1388=""),"",IF(OR(A1388="",C1388="",COUNTIF(MajlisTetamu,B1388)&lt;&gt;1),"Isi ID / majlis / nama",IF(COUNTIFS(TetamuTable[ID kumpulan],A1388,TetamuTable[Majlis],B1388)&gt;1,"ID berganda untuk majlis",IF(NOT(ISNUMBER(E1388)),"Semak kapasiti",IF(OR(E1388&lt;1,MOD(E1388,1)&lt;&gt;0),"Semak kapasiti",IF(AND(F1388&lt;&gt;"Belum menjawab",F1388&lt;&gt;"Hadir",F1388&lt;&gt;"Tidak hadir"),"Isi jawapan",IF(F1388="Hadir",IF(NOT(ISNUMBER(G1388)),"Semak jumlah hadir",IF(OR(G1388&lt;1,G1388&gt;E1388,MOD(G1388,1)&lt;&gt;0),"Semak jumlah hadir","OK")),IF(AND(G1388&lt;&gt;"",G1388&lt;&gt;0),"Jumlah perlu kosong / 0","OK")))))))</f>
        <v/>
      </c>
    </row>
    <row r="1389" spans="11:12" ht="30" customHeight="1">
      <c r="K1389" s="9">
        <f>IF(L1389="","",IF(AND(L1389="OK",F1389="Hadir"),G1389,0))</f>
        <v/>
      </c>
      <c r="L1389" s="9">
        <f>IF(AND(A1389="",B1389="",C1389="",D1389="",E1389="",F1389="",G1389="",H1389="",I1389="",J1389=""),"",IF(OR(A1389="",C1389="",COUNTIF(MajlisTetamu,B1389)&lt;&gt;1),"Isi ID / majlis / nama",IF(COUNTIFS(TetamuTable[ID kumpulan],A1389,TetamuTable[Majlis],B1389)&gt;1,"ID berganda untuk majlis",IF(NOT(ISNUMBER(E1389)),"Semak kapasiti",IF(OR(E1389&lt;1,MOD(E1389,1)&lt;&gt;0),"Semak kapasiti",IF(AND(F1389&lt;&gt;"Belum menjawab",F1389&lt;&gt;"Hadir",F1389&lt;&gt;"Tidak hadir"),"Isi jawapan",IF(F1389="Hadir",IF(NOT(ISNUMBER(G1389)),"Semak jumlah hadir",IF(OR(G1389&lt;1,G1389&gt;E1389,MOD(G1389,1)&lt;&gt;0),"Semak jumlah hadir","OK")),IF(AND(G1389&lt;&gt;"",G1389&lt;&gt;0),"Jumlah perlu kosong / 0","OK")))))))</f>
        <v/>
      </c>
    </row>
    <row r="1390" spans="11:12" ht="30" customHeight="1">
      <c r="K1390" s="9">
        <f>IF(L1390="","",IF(AND(L1390="OK",F1390="Hadir"),G1390,0))</f>
        <v/>
      </c>
      <c r="L1390" s="9">
        <f>IF(AND(A1390="",B1390="",C1390="",D1390="",E1390="",F1390="",G1390="",H1390="",I1390="",J1390=""),"",IF(OR(A1390="",C1390="",COUNTIF(MajlisTetamu,B1390)&lt;&gt;1),"Isi ID / majlis / nama",IF(COUNTIFS(TetamuTable[ID kumpulan],A1390,TetamuTable[Majlis],B1390)&gt;1,"ID berganda untuk majlis",IF(NOT(ISNUMBER(E1390)),"Semak kapasiti",IF(OR(E1390&lt;1,MOD(E1390,1)&lt;&gt;0),"Semak kapasiti",IF(AND(F1390&lt;&gt;"Belum menjawab",F1390&lt;&gt;"Hadir",F1390&lt;&gt;"Tidak hadir"),"Isi jawapan",IF(F1390="Hadir",IF(NOT(ISNUMBER(G1390)),"Semak jumlah hadir",IF(OR(G1390&lt;1,G1390&gt;E1390,MOD(G1390,1)&lt;&gt;0),"Semak jumlah hadir","OK")),IF(AND(G1390&lt;&gt;"",G1390&lt;&gt;0),"Jumlah perlu kosong / 0","OK")))))))</f>
        <v/>
      </c>
    </row>
    <row r="1391" spans="11:12" ht="30" customHeight="1">
      <c r="K1391" s="9">
        <f>IF(L1391="","",IF(AND(L1391="OK",F1391="Hadir"),G1391,0))</f>
        <v/>
      </c>
      <c r="L1391" s="9">
        <f>IF(AND(A1391="",B1391="",C1391="",D1391="",E1391="",F1391="",G1391="",H1391="",I1391="",J1391=""),"",IF(OR(A1391="",C1391="",COUNTIF(MajlisTetamu,B1391)&lt;&gt;1),"Isi ID / majlis / nama",IF(COUNTIFS(TetamuTable[ID kumpulan],A1391,TetamuTable[Majlis],B1391)&gt;1,"ID berganda untuk majlis",IF(NOT(ISNUMBER(E1391)),"Semak kapasiti",IF(OR(E1391&lt;1,MOD(E1391,1)&lt;&gt;0),"Semak kapasiti",IF(AND(F1391&lt;&gt;"Belum menjawab",F1391&lt;&gt;"Hadir",F1391&lt;&gt;"Tidak hadir"),"Isi jawapan",IF(F1391="Hadir",IF(NOT(ISNUMBER(G1391)),"Semak jumlah hadir",IF(OR(G1391&lt;1,G1391&gt;E1391,MOD(G1391,1)&lt;&gt;0),"Semak jumlah hadir","OK")),IF(AND(G1391&lt;&gt;"",G1391&lt;&gt;0),"Jumlah perlu kosong / 0","OK")))))))</f>
        <v/>
      </c>
    </row>
    <row r="1392" spans="11:12" ht="30" customHeight="1">
      <c r="K1392" s="9">
        <f>IF(L1392="","",IF(AND(L1392="OK",F1392="Hadir"),G1392,0))</f>
        <v/>
      </c>
      <c r="L1392" s="9">
        <f>IF(AND(A1392="",B1392="",C1392="",D1392="",E1392="",F1392="",G1392="",H1392="",I1392="",J1392=""),"",IF(OR(A1392="",C1392="",COUNTIF(MajlisTetamu,B1392)&lt;&gt;1),"Isi ID / majlis / nama",IF(COUNTIFS(TetamuTable[ID kumpulan],A1392,TetamuTable[Majlis],B1392)&gt;1,"ID berganda untuk majlis",IF(NOT(ISNUMBER(E1392)),"Semak kapasiti",IF(OR(E1392&lt;1,MOD(E1392,1)&lt;&gt;0),"Semak kapasiti",IF(AND(F1392&lt;&gt;"Belum menjawab",F1392&lt;&gt;"Hadir",F1392&lt;&gt;"Tidak hadir"),"Isi jawapan",IF(F1392="Hadir",IF(NOT(ISNUMBER(G1392)),"Semak jumlah hadir",IF(OR(G1392&lt;1,G1392&gt;E1392,MOD(G1392,1)&lt;&gt;0),"Semak jumlah hadir","OK")),IF(AND(G1392&lt;&gt;"",G1392&lt;&gt;0),"Jumlah perlu kosong / 0","OK")))))))</f>
        <v/>
      </c>
    </row>
    <row r="1393" spans="11:12" ht="30" customHeight="1">
      <c r="K1393" s="9">
        <f>IF(L1393="","",IF(AND(L1393="OK",F1393="Hadir"),G1393,0))</f>
        <v/>
      </c>
      <c r="L1393" s="9">
        <f>IF(AND(A1393="",B1393="",C1393="",D1393="",E1393="",F1393="",G1393="",H1393="",I1393="",J1393=""),"",IF(OR(A1393="",C1393="",COUNTIF(MajlisTetamu,B1393)&lt;&gt;1),"Isi ID / majlis / nama",IF(COUNTIFS(TetamuTable[ID kumpulan],A1393,TetamuTable[Majlis],B1393)&gt;1,"ID berganda untuk majlis",IF(NOT(ISNUMBER(E1393)),"Semak kapasiti",IF(OR(E1393&lt;1,MOD(E1393,1)&lt;&gt;0),"Semak kapasiti",IF(AND(F1393&lt;&gt;"Belum menjawab",F1393&lt;&gt;"Hadir",F1393&lt;&gt;"Tidak hadir"),"Isi jawapan",IF(F1393="Hadir",IF(NOT(ISNUMBER(G1393)),"Semak jumlah hadir",IF(OR(G1393&lt;1,G1393&gt;E1393,MOD(G1393,1)&lt;&gt;0),"Semak jumlah hadir","OK")),IF(AND(G1393&lt;&gt;"",G1393&lt;&gt;0),"Jumlah perlu kosong / 0","OK")))))))</f>
        <v/>
      </c>
    </row>
    <row r="1394" spans="11:12" ht="30" customHeight="1">
      <c r="K1394" s="9">
        <f>IF(L1394="","",IF(AND(L1394="OK",F1394="Hadir"),G1394,0))</f>
        <v/>
      </c>
      <c r="L1394" s="9">
        <f>IF(AND(A1394="",B1394="",C1394="",D1394="",E1394="",F1394="",G1394="",H1394="",I1394="",J1394=""),"",IF(OR(A1394="",C1394="",COUNTIF(MajlisTetamu,B1394)&lt;&gt;1),"Isi ID / majlis / nama",IF(COUNTIFS(TetamuTable[ID kumpulan],A1394,TetamuTable[Majlis],B1394)&gt;1,"ID berganda untuk majlis",IF(NOT(ISNUMBER(E1394)),"Semak kapasiti",IF(OR(E1394&lt;1,MOD(E1394,1)&lt;&gt;0),"Semak kapasiti",IF(AND(F1394&lt;&gt;"Belum menjawab",F1394&lt;&gt;"Hadir",F1394&lt;&gt;"Tidak hadir"),"Isi jawapan",IF(F1394="Hadir",IF(NOT(ISNUMBER(G1394)),"Semak jumlah hadir",IF(OR(G1394&lt;1,G1394&gt;E1394,MOD(G1394,1)&lt;&gt;0),"Semak jumlah hadir","OK")),IF(AND(G1394&lt;&gt;"",G1394&lt;&gt;0),"Jumlah perlu kosong / 0","OK")))))))</f>
        <v/>
      </c>
    </row>
    <row r="1395" spans="11:12" ht="30" customHeight="1">
      <c r="K1395" s="9">
        <f>IF(L1395="","",IF(AND(L1395="OK",F1395="Hadir"),G1395,0))</f>
        <v/>
      </c>
      <c r="L1395" s="9">
        <f>IF(AND(A1395="",B1395="",C1395="",D1395="",E1395="",F1395="",G1395="",H1395="",I1395="",J1395=""),"",IF(OR(A1395="",C1395="",COUNTIF(MajlisTetamu,B1395)&lt;&gt;1),"Isi ID / majlis / nama",IF(COUNTIFS(TetamuTable[ID kumpulan],A1395,TetamuTable[Majlis],B1395)&gt;1,"ID berganda untuk majlis",IF(NOT(ISNUMBER(E1395)),"Semak kapasiti",IF(OR(E1395&lt;1,MOD(E1395,1)&lt;&gt;0),"Semak kapasiti",IF(AND(F1395&lt;&gt;"Belum menjawab",F1395&lt;&gt;"Hadir",F1395&lt;&gt;"Tidak hadir"),"Isi jawapan",IF(F1395="Hadir",IF(NOT(ISNUMBER(G1395)),"Semak jumlah hadir",IF(OR(G1395&lt;1,G1395&gt;E1395,MOD(G1395,1)&lt;&gt;0),"Semak jumlah hadir","OK")),IF(AND(G1395&lt;&gt;"",G1395&lt;&gt;0),"Jumlah perlu kosong / 0","OK")))))))</f>
        <v/>
      </c>
    </row>
    <row r="1396" spans="11:12" ht="30" customHeight="1">
      <c r="K1396" s="9">
        <f>IF(L1396="","",IF(AND(L1396="OK",F1396="Hadir"),G1396,0))</f>
        <v/>
      </c>
      <c r="L1396" s="9">
        <f>IF(AND(A1396="",B1396="",C1396="",D1396="",E1396="",F1396="",G1396="",H1396="",I1396="",J1396=""),"",IF(OR(A1396="",C1396="",COUNTIF(MajlisTetamu,B1396)&lt;&gt;1),"Isi ID / majlis / nama",IF(COUNTIFS(TetamuTable[ID kumpulan],A1396,TetamuTable[Majlis],B1396)&gt;1,"ID berganda untuk majlis",IF(NOT(ISNUMBER(E1396)),"Semak kapasiti",IF(OR(E1396&lt;1,MOD(E1396,1)&lt;&gt;0),"Semak kapasiti",IF(AND(F1396&lt;&gt;"Belum menjawab",F1396&lt;&gt;"Hadir",F1396&lt;&gt;"Tidak hadir"),"Isi jawapan",IF(F1396="Hadir",IF(NOT(ISNUMBER(G1396)),"Semak jumlah hadir",IF(OR(G1396&lt;1,G1396&gt;E1396,MOD(G1396,1)&lt;&gt;0),"Semak jumlah hadir","OK")),IF(AND(G1396&lt;&gt;"",G1396&lt;&gt;0),"Jumlah perlu kosong / 0","OK")))))))</f>
        <v/>
      </c>
    </row>
    <row r="1397" spans="11:12" ht="30" customHeight="1">
      <c r="K1397" s="9">
        <f>IF(L1397="","",IF(AND(L1397="OK",F1397="Hadir"),G1397,0))</f>
        <v/>
      </c>
      <c r="L1397" s="9">
        <f>IF(AND(A1397="",B1397="",C1397="",D1397="",E1397="",F1397="",G1397="",H1397="",I1397="",J1397=""),"",IF(OR(A1397="",C1397="",COUNTIF(MajlisTetamu,B1397)&lt;&gt;1),"Isi ID / majlis / nama",IF(COUNTIFS(TetamuTable[ID kumpulan],A1397,TetamuTable[Majlis],B1397)&gt;1,"ID berganda untuk majlis",IF(NOT(ISNUMBER(E1397)),"Semak kapasiti",IF(OR(E1397&lt;1,MOD(E1397,1)&lt;&gt;0),"Semak kapasiti",IF(AND(F1397&lt;&gt;"Belum menjawab",F1397&lt;&gt;"Hadir",F1397&lt;&gt;"Tidak hadir"),"Isi jawapan",IF(F1397="Hadir",IF(NOT(ISNUMBER(G1397)),"Semak jumlah hadir",IF(OR(G1397&lt;1,G1397&gt;E1397,MOD(G1397,1)&lt;&gt;0),"Semak jumlah hadir","OK")),IF(AND(G1397&lt;&gt;"",G1397&lt;&gt;0),"Jumlah perlu kosong / 0","OK")))))))</f>
        <v/>
      </c>
    </row>
    <row r="1398" spans="11:12" ht="30" customHeight="1">
      <c r="K1398" s="9">
        <f>IF(L1398="","",IF(AND(L1398="OK",F1398="Hadir"),G1398,0))</f>
        <v/>
      </c>
      <c r="L1398" s="9">
        <f>IF(AND(A1398="",B1398="",C1398="",D1398="",E1398="",F1398="",G1398="",H1398="",I1398="",J1398=""),"",IF(OR(A1398="",C1398="",COUNTIF(MajlisTetamu,B1398)&lt;&gt;1),"Isi ID / majlis / nama",IF(COUNTIFS(TetamuTable[ID kumpulan],A1398,TetamuTable[Majlis],B1398)&gt;1,"ID berganda untuk majlis",IF(NOT(ISNUMBER(E1398)),"Semak kapasiti",IF(OR(E1398&lt;1,MOD(E1398,1)&lt;&gt;0),"Semak kapasiti",IF(AND(F1398&lt;&gt;"Belum menjawab",F1398&lt;&gt;"Hadir",F1398&lt;&gt;"Tidak hadir"),"Isi jawapan",IF(F1398="Hadir",IF(NOT(ISNUMBER(G1398)),"Semak jumlah hadir",IF(OR(G1398&lt;1,G1398&gt;E1398,MOD(G1398,1)&lt;&gt;0),"Semak jumlah hadir","OK")),IF(AND(G1398&lt;&gt;"",G1398&lt;&gt;0),"Jumlah perlu kosong / 0","OK")))))))</f>
        <v/>
      </c>
    </row>
    <row r="1399" spans="11:12" ht="30" customHeight="1">
      <c r="K1399" s="9">
        <f>IF(L1399="","",IF(AND(L1399="OK",F1399="Hadir"),G1399,0))</f>
        <v/>
      </c>
      <c r="L1399" s="9">
        <f>IF(AND(A1399="",B1399="",C1399="",D1399="",E1399="",F1399="",G1399="",H1399="",I1399="",J1399=""),"",IF(OR(A1399="",C1399="",COUNTIF(MajlisTetamu,B1399)&lt;&gt;1),"Isi ID / majlis / nama",IF(COUNTIFS(TetamuTable[ID kumpulan],A1399,TetamuTable[Majlis],B1399)&gt;1,"ID berganda untuk majlis",IF(NOT(ISNUMBER(E1399)),"Semak kapasiti",IF(OR(E1399&lt;1,MOD(E1399,1)&lt;&gt;0),"Semak kapasiti",IF(AND(F1399&lt;&gt;"Belum menjawab",F1399&lt;&gt;"Hadir",F1399&lt;&gt;"Tidak hadir"),"Isi jawapan",IF(F1399="Hadir",IF(NOT(ISNUMBER(G1399)),"Semak jumlah hadir",IF(OR(G1399&lt;1,G1399&gt;E1399,MOD(G1399,1)&lt;&gt;0),"Semak jumlah hadir","OK")),IF(AND(G1399&lt;&gt;"",G1399&lt;&gt;0),"Jumlah perlu kosong / 0","OK")))))))</f>
        <v/>
      </c>
    </row>
    <row r="1400" spans="11:12" ht="30" customHeight="1">
      <c r="K1400" s="9">
        <f>IF(L1400="","",IF(AND(L1400="OK",F1400="Hadir"),G1400,0))</f>
        <v/>
      </c>
      <c r="L1400" s="9">
        <f>IF(AND(A1400="",B1400="",C1400="",D1400="",E1400="",F1400="",G1400="",H1400="",I1400="",J1400=""),"",IF(OR(A1400="",C1400="",COUNTIF(MajlisTetamu,B1400)&lt;&gt;1),"Isi ID / majlis / nama",IF(COUNTIFS(TetamuTable[ID kumpulan],A1400,TetamuTable[Majlis],B1400)&gt;1,"ID berganda untuk majlis",IF(NOT(ISNUMBER(E1400)),"Semak kapasiti",IF(OR(E1400&lt;1,MOD(E1400,1)&lt;&gt;0),"Semak kapasiti",IF(AND(F1400&lt;&gt;"Belum menjawab",F1400&lt;&gt;"Hadir",F1400&lt;&gt;"Tidak hadir"),"Isi jawapan",IF(F1400="Hadir",IF(NOT(ISNUMBER(G1400)),"Semak jumlah hadir",IF(OR(G1400&lt;1,G1400&gt;E1400,MOD(G1400,1)&lt;&gt;0),"Semak jumlah hadir","OK")),IF(AND(G1400&lt;&gt;"",G1400&lt;&gt;0),"Jumlah perlu kosong / 0","OK")))))))</f>
        <v/>
      </c>
    </row>
    <row r="1401" spans="11:12" ht="30" customHeight="1">
      <c r="K1401" s="9">
        <f>IF(L1401="","",IF(AND(L1401="OK",F1401="Hadir"),G1401,0))</f>
        <v/>
      </c>
      <c r="L1401" s="9">
        <f>IF(AND(A1401="",B1401="",C1401="",D1401="",E1401="",F1401="",G1401="",H1401="",I1401="",J1401=""),"",IF(OR(A1401="",C1401="",COUNTIF(MajlisTetamu,B1401)&lt;&gt;1),"Isi ID / majlis / nama",IF(COUNTIFS(TetamuTable[ID kumpulan],A1401,TetamuTable[Majlis],B1401)&gt;1,"ID berganda untuk majlis",IF(NOT(ISNUMBER(E1401)),"Semak kapasiti",IF(OR(E1401&lt;1,MOD(E1401,1)&lt;&gt;0),"Semak kapasiti",IF(AND(F1401&lt;&gt;"Belum menjawab",F1401&lt;&gt;"Hadir",F1401&lt;&gt;"Tidak hadir"),"Isi jawapan",IF(F1401="Hadir",IF(NOT(ISNUMBER(G1401)),"Semak jumlah hadir",IF(OR(G1401&lt;1,G1401&gt;E1401,MOD(G1401,1)&lt;&gt;0),"Semak jumlah hadir","OK")),IF(AND(G1401&lt;&gt;"",G1401&lt;&gt;0),"Jumlah perlu kosong / 0","OK")))))))</f>
        <v/>
      </c>
    </row>
    <row r="1402" spans="11:12" ht="30" customHeight="1">
      <c r="K1402" s="9">
        <f>IF(L1402="","",IF(AND(L1402="OK",F1402="Hadir"),G1402,0))</f>
        <v/>
      </c>
      <c r="L1402" s="9">
        <f>IF(AND(A1402="",B1402="",C1402="",D1402="",E1402="",F1402="",G1402="",H1402="",I1402="",J1402=""),"",IF(OR(A1402="",C1402="",COUNTIF(MajlisTetamu,B1402)&lt;&gt;1),"Isi ID / majlis / nama",IF(COUNTIFS(TetamuTable[ID kumpulan],A1402,TetamuTable[Majlis],B1402)&gt;1,"ID berganda untuk majlis",IF(NOT(ISNUMBER(E1402)),"Semak kapasiti",IF(OR(E1402&lt;1,MOD(E1402,1)&lt;&gt;0),"Semak kapasiti",IF(AND(F1402&lt;&gt;"Belum menjawab",F1402&lt;&gt;"Hadir",F1402&lt;&gt;"Tidak hadir"),"Isi jawapan",IF(F1402="Hadir",IF(NOT(ISNUMBER(G1402)),"Semak jumlah hadir",IF(OR(G1402&lt;1,G1402&gt;E1402,MOD(G1402,1)&lt;&gt;0),"Semak jumlah hadir","OK")),IF(AND(G1402&lt;&gt;"",G1402&lt;&gt;0),"Jumlah perlu kosong / 0","OK")))))))</f>
        <v/>
      </c>
    </row>
    <row r="1403" spans="11:12" ht="30" customHeight="1">
      <c r="K1403" s="9">
        <f>IF(L1403="","",IF(AND(L1403="OK",F1403="Hadir"),G1403,0))</f>
        <v/>
      </c>
      <c r="L1403" s="9">
        <f>IF(AND(A1403="",B1403="",C1403="",D1403="",E1403="",F1403="",G1403="",H1403="",I1403="",J1403=""),"",IF(OR(A1403="",C1403="",COUNTIF(MajlisTetamu,B1403)&lt;&gt;1),"Isi ID / majlis / nama",IF(COUNTIFS(TetamuTable[ID kumpulan],A1403,TetamuTable[Majlis],B1403)&gt;1,"ID berganda untuk majlis",IF(NOT(ISNUMBER(E1403)),"Semak kapasiti",IF(OR(E1403&lt;1,MOD(E1403,1)&lt;&gt;0),"Semak kapasiti",IF(AND(F1403&lt;&gt;"Belum menjawab",F1403&lt;&gt;"Hadir",F1403&lt;&gt;"Tidak hadir"),"Isi jawapan",IF(F1403="Hadir",IF(NOT(ISNUMBER(G1403)),"Semak jumlah hadir",IF(OR(G1403&lt;1,G1403&gt;E1403,MOD(G1403,1)&lt;&gt;0),"Semak jumlah hadir","OK")),IF(AND(G1403&lt;&gt;"",G1403&lt;&gt;0),"Jumlah perlu kosong / 0","OK")))))))</f>
        <v/>
      </c>
    </row>
    <row r="1404" spans="11:12" ht="30" customHeight="1">
      <c r="K1404" s="9">
        <f>IF(L1404="","",IF(AND(L1404="OK",F1404="Hadir"),G1404,0))</f>
        <v/>
      </c>
      <c r="L1404" s="9">
        <f>IF(AND(A1404="",B1404="",C1404="",D1404="",E1404="",F1404="",G1404="",H1404="",I1404="",J1404=""),"",IF(OR(A1404="",C1404="",COUNTIF(MajlisTetamu,B1404)&lt;&gt;1),"Isi ID / majlis / nama",IF(COUNTIFS(TetamuTable[ID kumpulan],A1404,TetamuTable[Majlis],B1404)&gt;1,"ID berganda untuk majlis",IF(NOT(ISNUMBER(E1404)),"Semak kapasiti",IF(OR(E1404&lt;1,MOD(E1404,1)&lt;&gt;0),"Semak kapasiti",IF(AND(F1404&lt;&gt;"Belum menjawab",F1404&lt;&gt;"Hadir",F1404&lt;&gt;"Tidak hadir"),"Isi jawapan",IF(F1404="Hadir",IF(NOT(ISNUMBER(G1404)),"Semak jumlah hadir",IF(OR(G1404&lt;1,G1404&gt;E1404,MOD(G1404,1)&lt;&gt;0),"Semak jumlah hadir","OK")),IF(AND(G1404&lt;&gt;"",G1404&lt;&gt;0),"Jumlah perlu kosong / 0","OK")))))))</f>
        <v/>
      </c>
    </row>
    <row r="1405" spans="11:12" ht="30" customHeight="1">
      <c r="K1405" s="9">
        <f>IF(L1405="","",IF(AND(L1405="OK",F1405="Hadir"),G1405,0))</f>
        <v/>
      </c>
      <c r="L1405" s="9">
        <f>IF(AND(A1405="",B1405="",C1405="",D1405="",E1405="",F1405="",G1405="",H1405="",I1405="",J1405=""),"",IF(OR(A1405="",C1405="",COUNTIF(MajlisTetamu,B1405)&lt;&gt;1),"Isi ID / majlis / nama",IF(COUNTIFS(TetamuTable[ID kumpulan],A1405,TetamuTable[Majlis],B1405)&gt;1,"ID berganda untuk majlis",IF(NOT(ISNUMBER(E1405)),"Semak kapasiti",IF(OR(E1405&lt;1,MOD(E1405,1)&lt;&gt;0),"Semak kapasiti",IF(AND(F1405&lt;&gt;"Belum menjawab",F1405&lt;&gt;"Hadir",F1405&lt;&gt;"Tidak hadir"),"Isi jawapan",IF(F1405="Hadir",IF(NOT(ISNUMBER(G1405)),"Semak jumlah hadir",IF(OR(G1405&lt;1,G1405&gt;E1405,MOD(G1405,1)&lt;&gt;0),"Semak jumlah hadir","OK")),IF(AND(G1405&lt;&gt;"",G1405&lt;&gt;0),"Jumlah perlu kosong / 0","OK")))))))</f>
        <v/>
      </c>
    </row>
    <row r="1406" spans="11:12" ht="30" customHeight="1">
      <c r="K1406" s="9">
        <f>IF(L1406="","",IF(AND(L1406="OK",F1406="Hadir"),G1406,0))</f>
        <v/>
      </c>
      <c r="L1406" s="9">
        <f>IF(AND(A1406="",B1406="",C1406="",D1406="",E1406="",F1406="",G1406="",H1406="",I1406="",J1406=""),"",IF(OR(A1406="",C1406="",COUNTIF(MajlisTetamu,B1406)&lt;&gt;1),"Isi ID / majlis / nama",IF(COUNTIFS(TetamuTable[ID kumpulan],A1406,TetamuTable[Majlis],B1406)&gt;1,"ID berganda untuk majlis",IF(NOT(ISNUMBER(E1406)),"Semak kapasiti",IF(OR(E1406&lt;1,MOD(E1406,1)&lt;&gt;0),"Semak kapasiti",IF(AND(F1406&lt;&gt;"Belum menjawab",F1406&lt;&gt;"Hadir",F1406&lt;&gt;"Tidak hadir"),"Isi jawapan",IF(F1406="Hadir",IF(NOT(ISNUMBER(G1406)),"Semak jumlah hadir",IF(OR(G1406&lt;1,G1406&gt;E1406,MOD(G1406,1)&lt;&gt;0),"Semak jumlah hadir","OK")),IF(AND(G1406&lt;&gt;"",G1406&lt;&gt;0),"Jumlah perlu kosong / 0","OK")))))))</f>
        <v/>
      </c>
    </row>
    <row r="1407" spans="11:12" ht="30" customHeight="1">
      <c r="K1407" s="9">
        <f>IF(L1407="","",IF(AND(L1407="OK",F1407="Hadir"),G1407,0))</f>
        <v/>
      </c>
      <c r="L1407" s="9">
        <f>IF(AND(A1407="",B1407="",C1407="",D1407="",E1407="",F1407="",G1407="",H1407="",I1407="",J1407=""),"",IF(OR(A1407="",C1407="",COUNTIF(MajlisTetamu,B1407)&lt;&gt;1),"Isi ID / majlis / nama",IF(COUNTIFS(TetamuTable[ID kumpulan],A1407,TetamuTable[Majlis],B1407)&gt;1,"ID berganda untuk majlis",IF(NOT(ISNUMBER(E1407)),"Semak kapasiti",IF(OR(E1407&lt;1,MOD(E1407,1)&lt;&gt;0),"Semak kapasiti",IF(AND(F1407&lt;&gt;"Belum menjawab",F1407&lt;&gt;"Hadir",F1407&lt;&gt;"Tidak hadir"),"Isi jawapan",IF(F1407="Hadir",IF(NOT(ISNUMBER(G1407)),"Semak jumlah hadir",IF(OR(G1407&lt;1,G1407&gt;E1407,MOD(G1407,1)&lt;&gt;0),"Semak jumlah hadir","OK")),IF(AND(G1407&lt;&gt;"",G1407&lt;&gt;0),"Jumlah perlu kosong / 0","OK")))))))</f>
        <v/>
      </c>
    </row>
    <row r="1408" spans="11:12" ht="30" customHeight="1">
      <c r="K1408" s="9">
        <f>IF(L1408="","",IF(AND(L1408="OK",F1408="Hadir"),G1408,0))</f>
        <v/>
      </c>
      <c r="L1408" s="9">
        <f>IF(AND(A1408="",B1408="",C1408="",D1408="",E1408="",F1408="",G1408="",H1408="",I1408="",J1408=""),"",IF(OR(A1408="",C1408="",COUNTIF(MajlisTetamu,B1408)&lt;&gt;1),"Isi ID / majlis / nama",IF(COUNTIFS(TetamuTable[ID kumpulan],A1408,TetamuTable[Majlis],B1408)&gt;1,"ID berganda untuk majlis",IF(NOT(ISNUMBER(E1408)),"Semak kapasiti",IF(OR(E1408&lt;1,MOD(E1408,1)&lt;&gt;0),"Semak kapasiti",IF(AND(F1408&lt;&gt;"Belum menjawab",F1408&lt;&gt;"Hadir",F1408&lt;&gt;"Tidak hadir"),"Isi jawapan",IF(F1408="Hadir",IF(NOT(ISNUMBER(G1408)),"Semak jumlah hadir",IF(OR(G1408&lt;1,G1408&gt;E1408,MOD(G1408,1)&lt;&gt;0),"Semak jumlah hadir","OK")),IF(AND(G1408&lt;&gt;"",G1408&lt;&gt;0),"Jumlah perlu kosong / 0","OK")))))))</f>
        <v/>
      </c>
    </row>
    <row r="1409" spans="11:12" ht="30" customHeight="1">
      <c r="K1409" s="9">
        <f>IF(L1409="","",IF(AND(L1409="OK",F1409="Hadir"),G1409,0))</f>
        <v/>
      </c>
      <c r="L1409" s="9">
        <f>IF(AND(A1409="",B1409="",C1409="",D1409="",E1409="",F1409="",G1409="",H1409="",I1409="",J1409=""),"",IF(OR(A1409="",C1409="",COUNTIF(MajlisTetamu,B1409)&lt;&gt;1),"Isi ID / majlis / nama",IF(COUNTIFS(TetamuTable[ID kumpulan],A1409,TetamuTable[Majlis],B1409)&gt;1,"ID berganda untuk majlis",IF(NOT(ISNUMBER(E1409)),"Semak kapasiti",IF(OR(E1409&lt;1,MOD(E1409,1)&lt;&gt;0),"Semak kapasiti",IF(AND(F1409&lt;&gt;"Belum menjawab",F1409&lt;&gt;"Hadir",F1409&lt;&gt;"Tidak hadir"),"Isi jawapan",IF(F1409="Hadir",IF(NOT(ISNUMBER(G1409)),"Semak jumlah hadir",IF(OR(G1409&lt;1,G1409&gt;E1409,MOD(G1409,1)&lt;&gt;0),"Semak jumlah hadir","OK")),IF(AND(G1409&lt;&gt;"",G1409&lt;&gt;0),"Jumlah perlu kosong / 0","OK")))))))</f>
        <v/>
      </c>
    </row>
    <row r="1410" spans="11:12" ht="30" customHeight="1">
      <c r="K1410" s="9">
        <f>IF(L1410="","",IF(AND(L1410="OK",F1410="Hadir"),G1410,0))</f>
        <v/>
      </c>
      <c r="L1410" s="9">
        <f>IF(AND(A1410="",B1410="",C1410="",D1410="",E1410="",F1410="",G1410="",H1410="",I1410="",J1410=""),"",IF(OR(A1410="",C1410="",COUNTIF(MajlisTetamu,B1410)&lt;&gt;1),"Isi ID / majlis / nama",IF(COUNTIFS(TetamuTable[ID kumpulan],A1410,TetamuTable[Majlis],B1410)&gt;1,"ID berganda untuk majlis",IF(NOT(ISNUMBER(E1410)),"Semak kapasiti",IF(OR(E1410&lt;1,MOD(E1410,1)&lt;&gt;0),"Semak kapasiti",IF(AND(F1410&lt;&gt;"Belum menjawab",F1410&lt;&gt;"Hadir",F1410&lt;&gt;"Tidak hadir"),"Isi jawapan",IF(F1410="Hadir",IF(NOT(ISNUMBER(G1410)),"Semak jumlah hadir",IF(OR(G1410&lt;1,G1410&gt;E1410,MOD(G1410,1)&lt;&gt;0),"Semak jumlah hadir","OK")),IF(AND(G1410&lt;&gt;"",G1410&lt;&gt;0),"Jumlah perlu kosong / 0","OK")))))))</f>
        <v/>
      </c>
    </row>
    <row r="1411" spans="11:12" ht="30" customHeight="1">
      <c r="K1411" s="9">
        <f>IF(L1411="","",IF(AND(L1411="OK",F1411="Hadir"),G1411,0))</f>
        <v/>
      </c>
      <c r="L1411" s="9">
        <f>IF(AND(A1411="",B1411="",C1411="",D1411="",E1411="",F1411="",G1411="",H1411="",I1411="",J1411=""),"",IF(OR(A1411="",C1411="",COUNTIF(MajlisTetamu,B1411)&lt;&gt;1),"Isi ID / majlis / nama",IF(COUNTIFS(TetamuTable[ID kumpulan],A1411,TetamuTable[Majlis],B1411)&gt;1,"ID berganda untuk majlis",IF(NOT(ISNUMBER(E1411)),"Semak kapasiti",IF(OR(E1411&lt;1,MOD(E1411,1)&lt;&gt;0),"Semak kapasiti",IF(AND(F1411&lt;&gt;"Belum menjawab",F1411&lt;&gt;"Hadir",F1411&lt;&gt;"Tidak hadir"),"Isi jawapan",IF(F1411="Hadir",IF(NOT(ISNUMBER(G1411)),"Semak jumlah hadir",IF(OR(G1411&lt;1,G1411&gt;E1411,MOD(G1411,1)&lt;&gt;0),"Semak jumlah hadir","OK")),IF(AND(G1411&lt;&gt;"",G1411&lt;&gt;0),"Jumlah perlu kosong / 0","OK")))))))</f>
        <v/>
      </c>
    </row>
    <row r="1412" spans="11:12" ht="30" customHeight="1">
      <c r="K1412" s="9">
        <f>IF(L1412="","",IF(AND(L1412="OK",F1412="Hadir"),G1412,0))</f>
        <v/>
      </c>
      <c r="L1412" s="9">
        <f>IF(AND(A1412="",B1412="",C1412="",D1412="",E1412="",F1412="",G1412="",H1412="",I1412="",J1412=""),"",IF(OR(A1412="",C1412="",COUNTIF(MajlisTetamu,B1412)&lt;&gt;1),"Isi ID / majlis / nama",IF(COUNTIFS(TetamuTable[ID kumpulan],A1412,TetamuTable[Majlis],B1412)&gt;1,"ID berganda untuk majlis",IF(NOT(ISNUMBER(E1412)),"Semak kapasiti",IF(OR(E1412&lt;1,MOD(E1412,1)&lt;&gt;0),"Semak kapasiti",IF(AND(F1412&lt;&gt;"Belum menjawab",F1412&lt;&gt;"Hadir",F1412&lt;&gt;"Tidak hadir"),"Isi jawapan",IF(F1412="Hadir",IF(NOT(ISNUMBER(G1412)),"Semak jumlah hadir",IF(OR(G1412&lt;1,G1412&gt;E1412,MOD(G1412,1)&lt;&gt;0),"Semak jumlah hadir","OK")),IF(AND(G1412&lt;&gt;"",G1412&lt;&gt;0),"Jumlah perlu kosong / 0","OK")))))))</f>
        <v/>
      </c>
    </row>
    <row r="1413" spans="11:12" ht="30" customHeight="1">
      <c r="K1413" s="9">
        <f>IF(L1413="","",IF(AND(L1413="OK",F1413="Hadir"),G1413,0))</f>
        <v/>
      </c>
      <c r="L1413" s="9">
        <f>IF(AND(A1413="",B1413="",C1413="",D1413="",E1413="",F1413="",G1413="",H1413="",I1413="",J1413=""),"",IF(OR(A1413="",C1413="",COUNTIF(MajlisTetamu,B1413)&lt;&gt;1),"Isi ID / majlis / nama",IF(COUNTIFS(TetamuTable[ID kumpulan],A1413,TetamuTable[Majlis],B1413)&gt;1,"ID berganda untuk majlis",IF(NOT(ISNUMBER(E1413)),"Semak kapasiti",IF(OR(E1413&lt;1,MOD(E1413,1)&lt;&gt;0),"Semak kapasiti",IF(AND(F1413&lt;&gt;"Belum menjawab",F1413&lt;&gt;"Hadir",F1413&lt;&gt;"Tidak hadir"),"Isi jawapan",IF(F1413="Hadir",IF(NOT(ISNUMBER(G1413)),"Semak jumlah hadir",IF(OR(G1413&lt;1,G1413&gt;E1413,MOD(G1413,1)&lt;&gt;0),"Semak jumlah hadir","OK")),IF(AND(G1413&lt;&gt;"",G1413&lt;&gt;0),"Jumlah perlu kosong / 0","OK")))))))</f>
        <v/>
      </c>
    </row>
    <row r="1414" spans="11:12" ht="30" customHeight="1">
      <c r="K1414" s="9">
        <f>IF(L1414="","",IF(AND(L1414="OK",F1414="Hadir"),G1414,0))</f>
        <v/>
      </c>
      <c r="L1414" s="9">
        <f>IF(AND(A1414="",B1414="",C1414="",D1414="",E1414="",F1414="",G1414="",H1414="",I1414="",J1414=""),"",IF(OR(A1414="",C1414="",COUNTIF(MajlisTetamu,B1414)&lt;&gt;1),"Isi ID / majlis / nama",IF(COUNTIFS(TetamuTable[ID kumpulan],A1414,TetamuTable[Majlis],B1414)&gt;1,"ID berganda untuk majlis",IF(NOT(ISNUMBER(E1414)),"Semak kapasiti",IF(OR(E1414&lt;1,MOD(E1414,1)&lt;&gt;0),"Semak kapasiti",IF(AND(F1414&lt;&gt;"Belum menjawab",F1414&lt;&gt;"Hadir",F1414&lt;&gt;"Tidak hadir"),"Isi jawapan",IF(F1414="Hadir",IF(NOT(ISNUMBER(G1414)),"Semak jumlah hadir",IF(OR(G1414&lt;1,G1414&gt;E1414,MOD(G1414,1)&lt;&gt;0),"Semak jumlah hadir","OK")),IF(AND(G1414&lt;&gt;"",G1414&lt;&gt;0),"Jumlah perlu kosong / 0","OK")))))))</f>
        <v/>
      </c>
    </row>
    <row r="1415" spans="11:12" ht="30" customHeight="1">
      <c r="K1415" s="9">
        <f>IF(L1415="","",IF(AND(L1415="OK",F1415="Hadir"),G1415,0))</f>
        <v/>
      </c>
      <c r="L1415" s="9">
        <f>IF(AND(A1415="",B1415="",C1415="",D1415="",E1415="",F1415="",G1415="",H1415="",I1415="",J1415=""),"",IF(OR(A1415="",C1415="",COUNTIF(MajlisTetamu,B1415)&lt;&gt;1),"Isi ID / majlis / nama",IF(COUNTIFS(TetamuTable[ID kumpulan],A1415,TetamuTable[Majlis],B1415)&gt;1,"ID berganda untuk majlis",IF(NOT(ISNUMBER(E1415)),"Semak kapasiti",IF(OR(E1415&lt;1,MOD(E1415,1)&lt;&gt;0),"Semak kapasiti",IF(AND(F1415&lt;&gt;"Belum menjawab",F1415&lt;&gt;"Hadir",F1415&lt;&gt;"Tidak hadir"),"Isi jawapan",IF(F1415="Hadir",IF(NOT(ISNUMBER(G1415)),"Semak jumlah hadir",IF(OR(G1415&lt;1,G1415&gt;E1415,MOD(G1415,1)&lt;&gt;0),"Semak jumlah hadir","OK")),IF(AND(G1415&lt;&gt;"",G1415&lt;&gt;0),"Jumlah perlu kosong / 0","OK")))))))</f>
        <v/>
      </c>
    </row>
    <row r="1416" spans="11:12" ht="30" customHeight="1">
      <c r="K1416" s="9">
        <f>IF(L1416="","",IF(AND(L1416="OK",F1416="Hadir"),G1416,0))</f>
        <v/>
      </c>
      <c r="L1416" s="9">
        <f>IF(AND(A1416="",B1416="",C1416="",D1416="",E1416="",F1416="",G1416="",H1416="",I1416="",J1416=""),"",IF(OR(A1416="",C1416="",COUNTIF(MajlisTetamu,B1416)&lt;&gt;1),"Isi ID / majlis / nama",IF(COUNTIFS(TetamuTable[ID kumpulan],A1416,TetamuTable[Majlis],B1416)&gt;1,"ID berganda untuk majlis",IF(NOT(ISNUMBER(E1416)),"Semak kapasiti",IF(OR(E1416&lt;1,MOD(E1416,1)&lt;&gt;0),"Semak kapasiti",IF(AND(F1416&lt;&gt;"Belum menjawab",F1416&lt;&gt;"Hadir",F1416&lt;&gt;"Tidak hadir"),"Isi jawapan",IF(F1416="Hadir",IF(NOT(ISNUMBER(G1416)),"Semak jumlah hadir",IF(OR(G1416&lt;1,G1416&gt;E1416,MOD(G1416,1)&lt;&gt;0),"Semak jumlah hadir","OK")),IF(AND(G1416&lt;&gt;"",G1416&lt;&gt;0),"Jumlah perlu kosong / 0","OK")))))))</f>
        <v/>
      </c>
    </row>
    <row r="1417" spans="11:12" ht="30" customHeight="1">
      <c r="K1417" s="9">
        <f>IF(L1417="","",IF(AND(L1417="OK",F1417="Hadir"),G1417,0))</f>
        <v/>
      </c>
      <c r="L1417" s="9">
        <f>IF(AND(A1417="",B1417="",C1417="",D1417="",E1417="",F1417="",G1417="",H1417="",I1417="",J1417=""),"",IF(OR(A1417="",C1417="",COUNTIF(MajlisTetamu,B1417)&lt;&gt;1),"Isi ID / majlis / nama",IF(COUNTIFS(TetamuTable[ID kumpulan],A1417,TetamuTable[Majlis],B1417)&gt;1,"ID berganda untuk majlis",IF(NOT(ISNUMBER(E1417)),"Semak kapasiti",IF(OR(E1417&lt;1,MOD(E1417,1)&lt;&gt;0),"Semak kapasiti",IF(AND(F1417&lt;&gt;"Belum menjawab",F1417&lt;&gt;"Hadir",F1417&lt;&gt;"Tidak hadir"),"Isi jawapan",IF(F1417="Hadir",IF(NOT(ISNUMBER(G1417)),"Semak jumlah hadir",IF(OR(G1417&lt;1,G1417&gt;E1417,MOD(G1417,1)&lt;&gt;0),"Semak jumlah hadir","OK")),IF(AND(G1417&lt;&gt;"",G1417&lt;&gt;0),"Jumlah perlu kosong / 0","OK")))))))</f>
        <v/>
      </c>
    </row>
    <row r="1418" spans="11:12" ht="30" customHeight="1">
      <c r="K1418" s="9">
        <f>IF(L1418="","",IF(AND(L1418="OK",F1418="Hadir"),G1418,0))</f>
        <v/>
      </c>
      <c r="L1418" s="9">
        <f>IF(AND(A1418="",B1418="",C1418="",D1418="",E1418="",F1418="",G1418="",H1418="",I1418="",J1418=""),"",IF(OR(A1418="",C1418="",COUNTIF(MajlisTetamu,B1418)&lt;&gt;1),"Isi ID / majlis / nama",IF(COUNTIFS(TetamuTable[ID kumpulan],A1418,TetamuTable[Majlis],B1418)&gt;1,"ID berganda untuk majlis",IF(NOT(ISNUMBER(E1418)),"Semak kapasiti",IF(OR(E1418&lt;1,MOD(E1418,1)&lt;&gt;0),"Semak kapasiti",IF(AND(F1418&lt;&gt;"Belum menjawab",F1418&lt;&gt;"Hadir",F1418&lt;&gt;"Tidak hadir"),"Isi jawapan",IF(F1418="Hadir",IF(NOT(ISNUMBER(G1418)),"Semak jumlah hadir",IF(OR(G1418&lt;1,G1418&gt;E1418,MOD(G1418,1)&lt;&gt;0),"Semak jumlah hadir","OK")),IF(AND(G1418&lt;&gt;"",G1418&lt;&gt;0),"Jumlah perlu kosong / 0","OK")))))))</f>
        <v/>
      </c>
    </row>
    <row r="1419" spans="11:12" ht="30" customHeight="1">
      <c r="K1419" s="9">
        <f>IF(L1419="","",IF(AND(L1419="OK",F1419="Hadir"),G1419,0))</f>
        <v/>
      </c>
      <c r="L1419" s="9">
        <f>IF(AND(A1419="",B1419="",C1419="",D1419="",E1419="",F1419="",G1419="",H1419="",I1419="",J1419=""),"",IF(OR(A1419="",C1419="",COUNTIF(MajlisTetamu,B1419)&lt;&gt;1),"Isi ID / majlis / nama",IF(COUNTIFS(TetamuTable[ID kumpulan],A1419,TetamuTable[Majlis],B1419)&gt;1,"ID berganda untuk majlis",IF(NOT(ISNUMBER(E1419)),"Semak kapasiti",IF(OR(E1419&lt;1,MOD(E1419,1)&lt;&gt;0),"Semak kapasiti",IF(AND(F1419&lt;&gt;"Belum menjawab",F1419&lt;&gt;"Hadir",F1419&lt;&gt;"Tidak hadir"),"Isi jawapan",IF(F1419="Hadir",IF(NOT(ISNUMBER(G1419)),"Semak jumlah hadir",IF(OR(G1419&lt;1,G1419&gt;E1419,MOD(G1419,1)&lt;&gt;0),"Semak jumlah hadir","OK")),IF(AND(G1419&lt;&gt;"",G1419&lt;&gt;0),"Jumlah perlu kosong / 0","OK")))))))</f>
        <v/>
      </c>
    </row>
    <row r="1420" spans="11:12" ht="30" customHeight="1">
      <c r="K1420" s="9">
        <f>IF(L1420="","",IF(AND(L1420="OK",F1420="Hadir"),G1420,0))</f>
        <v/>
      </c>
      <c r="L1420" s="9">
        <f>IF(AND(A1420="",B1420="",C1420="",D1420="",E1420="",F1420="",G1420="",H1420="",I1420="",J1420=""),"",IF(OR(A1420="",C1420="",COUNTIF(MajlisTetamu,B1420)&lt;&gt;1),"Isi ID / majlis / nama",IF(COUNTIFS(TetamuTable[ID kumpulan],A1420,TetamuTable[Majlis],B1420)&gt;1,"ID berganda untuk majlis",IF(NOT(ISNUMBER(E1420)),"Semak kapasiti",IF(OR(E1420&lt;1,MOD(E1420,1)&lt;&gt;0),"Semak kapasiti",IF(AND(F1420&lt;&gt;"Belum menjawab",F1420&lt;&gt;"Hadir",F1420&lt;&gt;"Tidak hadir"),"Isi jawapan",IF(F1420="Hadir",IF(NOT(ISNUMBER(G1420)),"Semak jumlah hadir",IF(OR(G1420&lt;1,G1420&gt;E1420,MOD(G1420,1)&lt;&gt;0),"Semak jumlah hadir","OK")),IF(AND(G1420&lt;&gt;"",G1420&lt;&gt;0),"Jumlah perlu kosong / 0","OK")))))))</f>
        <v/>
      </c>
    </row>
    <row r="1421" spans="11:12" ht="30" customHeight="1">
      <c r="K1421" s="9">
        <f>IF(L1421="","",IF(AND(L1421="OK",F1421="Hadir"),G1421,0))</f>
        <v/>
      </c>
      <c r="L1421" s="9">
        <f>IF(AND(A1421="",B1421="",C1421="",D1421="",E1421="",F1421="",G1421="",H1421="",I1421="",J1421=""),"",IF(OR(A1421="",C1421="",COUNTIF(MajlisTetamu,B1421)&lt;&gt;1),"Isi ID / majlis / nama",IF(COUNTIFS(TetamuTable[ID kumpulan],A1421,TetamuTable[Majlis],B1421)&gt;1,"ID berganda untuk majlis",IF(NOT(ISNUMBER(E1421)),"Semak kapasiti",IF(OR(E1421&lt;1,MOD(E1421,1)&lt;&gt;0),"Semak kapasiti",IF(AND(F1421&lt;&gt;"Belum menjawab",F1421&lt;&gt;"Hadir",F1421&lt;&gt;"Tidak hadir"),"Isi jawapan",IF(F1421="Hadir",IF(NOT(ISNUMBER(G1421)),"Semak jumlah hadir",IF(OR(G1421&lt;1,G1421&gt;E1421,MOD(G1421,1)&lt;&gt;0),"Semak jumlah hadir","OK")),IF(AND(G1421&lt;&gt;"",G1421&lt;&gt;0),"Jumlah perlu kosong / 0","OK")))))))</f>
        <v/>
      </c>
    </row>
    <row r="1422" spans="11:12" ht="30" customHeight="1">
      <c r="K1422" s="9">
        <f>IF(L1422="","",IF(AND(L1422="OK",F1422="Hadir"),G1422,0))</f>
        <v/>
      </c>
      <c r="L1422" s="9">
        <f>IF(AND(A1422="",B1422="",C1422="",D1422="",E1422="",F1422="",G1422="",H1422="",I1422="",J1422=""),"",IF(OR(A1422="",C1422="",COUNTIF(MajlisTetamu,B1422)&lt;&gt;1),"Isi ID / majlis / nama",IF(COUNTIFS(TetamuTable[ID kumpulan],A1422,TetamuTable[Majlis],B1422)&gt;1,"ID berganda untuk majlis",IF(NOT(ISNUMBER(E1422)),"Semak kapasiti",IF(OR(E1422&lt;1,MOD(E1422,1)&lt;&gt;0),"Semak kapasiti",IF(AND(F1422&lt;&gt;"Belum menjawab",F1422&lt;&gt;"Hadir",F1422&lt;&gt;"Tidak hadir"),"Isi jawapan",IF(F1422="Hadir",IF(NOT(ISNUMBER(G1422)),"Semak jumlah hadir",IF(OR(G1422&lt;1,G1422&gt;E1422,MOD(G1422,1)&lt;&gt;0),"Semak jumlah hadir","OK")),IF(AND(G1422&lt;&gt;"",G1422&lt;&gt;0),"Jumlah perlu kosong / 0","OK")))))))</f>
        <v/>
      </c>
    </row>
    <row r="1423" spans="11:12" ht="30" customHeight="1">
      <c r="K1423" s="9">
        <f>IF(L1423="","",IF(AND(L1423="OK",F1423="Hadir"),G1423,0))</f>
        <v/>
      </c>
      <c r="L1423" s="9">
        <f>IF(AND(A1423="",B1423="",C1423="",D1423="",E1423="",F1423="",G1423="",H1423="",I1423="",J1423=""),"",IF(OR(A1423="",C1423="",COUNTIF(MajlisTetamu,B1423)&lt;&gt;1),"Isi ID / majlis / nama",IF(COUNTIFS(TetamuTable[ID kumpulan],A1423,TetamuTable[Majlis],B1423)&gt;1,"ID berganda untuk majlis",IF(NOT(ISNUMBER(E1423)),"Semak kapasiti",IF(OR(E1423&lt;1,MOD(E1423,1)&lt;&gt;0),"Semak kapasiti",IF(AND(F1423&lt;&gt;"Belum menjawab",F1423&lt;&gt;"Hadir",F1423&lt;&gt;"Tidak hadir"),"Isi jawapan",IF(F1423="Hadir",IF(NOT(ISNUMBER(G1423)),"Semak jumlah hadir",IF(OR(G1423&lt;1,G1423&gt;E1423,MOD(G1423,1)&lt;&gt;0),"Semak jumlah hadir","OK")),IF(AND(G1423&lt;&gt;"",G1423&lt;&gt;0),"Jumlah perlu kosong / 0","OK")))))))</f>
        <v/>
      </c>
    </row>
    <row r="1424" spans="11:12" ht="30" customHeight="1">
      <c r="K1424" s="9">
        <f>IF(L1424="","",IF(AND(L1424="OK",F1424="Hadir"),G1424,0))</f>
        <v/>
      </c>
      <c r="L1424" s="9">
        <f>IF(AND(A1424="",B1424="",C1424="",D1424="",E1424="",F1424="",G1424="",H1424="",I1424="",J1424=""),"",IF(OR(A1424="",C1424="",COUNTIF(MajlisTetamu,B1424)&lt;&gt;1),"Isi ID / majlis / nama",IF(COUNTIFS(TetamuTable[ID kumpulan],A1424,TetamuTable[Majlis],B1424)&gt;1,"ID berganda untuk majlis",IF(NOT(ISNUMBER(E1424)),"Semak kapasiti",IF(OR(E1424&lt;1,MOD(E1424,1)&lt;&gt;0),"Semak kapasiti",IF(AND(F1424&lt;&gt;"Belum menjawab",F1424&lt;&gt;"Hadir",F1424&lt;&gt;"Tidak hadir"),"Isi jawapan",IF(F1424="Hadir",IF(NOT(ISNUMBER(G1424)),"Semak jumlah hadir",IF(OR(G1424&lt;1,G1424&gt;E1424,MOD(G1424,1)&lt;&gt;0),"Semak jumlah hadir","OK")),IF(AND(G1424&lt;&gt;"",G1424&lt;&gt;0),"Jumlah perlu kosong / 0","OK")))))))</f>
        <v/>
      </c>
    </row>
    <row r="1425" spans="11:12" ht="30" customHeight="1">
      <c r="K1425" s="9">
        <f>IF(L1425="","",IF(AND(L1425="OK",F1425="Hadir"),G1425,0))</f>
        <v/>
      </c>
      <c r="L1425" s="9">
        <f>IF(AND(A1425="",B1425="",C1425="",D1425="",E1425="",F1425="",G1425="",H1425="",I1425="",J1425=""),"",IF(OR(A1425="",C1425="",COUNTIF(MajlisTetamu,B1425)&lt;&gt;1),"Isi ID / majlis / nama",IF(COUNTIFS(TetamuTable[ID kumpulan],A1425,TetamuTable[Majlis],B1425)&gt;1,"ID berganda untuk majlis",IF(NOT(ISNUMBER(E1425)),"Semak kapasiti",IF(OR(E1425&lt;1,MOD(E1425,1)&lt;&gt;0),"Semak kapasiti",IF(AND(F1425&lt;&gt;"Belum menjawab",F1425&lt;&gt;"Hadir",F1425&lt;&gt;"Tidak hadir"),"Isi jawapan",IF(F1425="Hadir",IF(NOT(ISNUMBER(G1425)),"Semak jumlah hadir",IF(OR(G1425&lt;1,G1425&gt;E1425,MOD(G1425,1)&lt;&gt;0),"Semak jumlah hadir","OK")),IF(AND(G1425&lt;&gt;"",G1425&lt;&gt;0),"Jumlah perlu kosong / 0","OK")))))))</f>
        <v/>
      </c>
    </row>
    <row r="1426" spans="11:12" ht="30" customHeight="1">
      <c r="K1426" s="9">
        <f>IF(L1426="","",IF(AND(L1426="OK",F1426="Hadir"),G1426,0))</f>
        <v/>
      </c>
      <c r="L1426" s="9">
        <f>IF(AND(A1426="",B1426="",C1426="",D1426="",E1426="",F1426="",G1426="",H1426="",I1426="",J1426=""),"",IF(OR(A1426="",C1426="",COUNTIF(MajlisTetamu,B1426)&lt;&gt;1),"Isi ID / majlis / nama",IF(COUNTIFS(TetamuTable[ID kumpulan],A1426,TetamuTable[Majlis],B1426)&gt;1,"ID berganda untuk majlis",IF(NOT(ISNUMBER(E1426)),"Semak kapasiti",IF(OR(E1426&lt;1,MOD(E1426,1)&lt;&gt;0),"Semak kapasiti",IF(AND(F1426&lt;&gt;"Belum menjawab",F1426&lt;&gt;"Hadir",F1426&lt;&gt;"Tidak hadir"),"Isi jawapan",IF(F1426="Hadir",IF(NOT(ISNUMBER(G1426)),"Semak jumlah hadir",IF(OR(G1426&lt;1,G1426&gt;E1426,MOD(G1426,1)&lt;&gt;0),"Semak jumlah hadir","OK")),IF(AND(G1426&lt;&gt;"",G1426&lt;&gt;0),"Jumlah perlu kosong / 0","OK")))))))</f>
        <v/>
      </c>
    </row>
    <row r="1427" spans="11:12" ht="30" customHeight="1">
      <c r="K1427" s="9">
        <f>IF(L1427="","",IF(AND(L1427="OK",F1427="Hadir"),G1427,0))</f>
        <v/>
      </c>
      <c r="L1427" s="9">
        <f>IF(AND(A1427="",B1427="",C1427="",D1427="",E1427="",F1427="",G1427="",H1427="",I1427="",J1427=""),"",IF(OR(A1427="",C1427="",COUNTIF(MajlisTetamu,B1427)&lt;&gt;1),"Isi ID / majlis / nama",IF(COUNTIFS(TetamuTable[ID kumpulan],A1427,TetamuTable[Majlis],B1427)&gt;1,"ID berganda untuk majlis",IF(NOT(ISNUMBER(E1427)),"Semak kapasiti",IF(OR(E1427&lt;1,MOD(E1427,1)&lt;&gt;0),"Semak kapasiti",IF(AND(F1427&lt;&gt;"Belum menjawab",F1427&lt;&gt;"Hadir",F1427&lt;&gt;"Tidak hadir"),"Isi jawapan",IF(F1427="Hadir",IF(NOT(ISNUMBER(G1427)),"Semak jumlah hadir",IF(OR(G1427&lt;1,G1427&gt;E1427,MOD(G1427,1)&lt;&gt;0),"Semak jumlah hadir","OK")),IF(AND(G1427&lt;&gt;"",G1427&lt;&gt;0),"Jumlah perlu kosong / 0","OK")))))))</f>
        <v/>
      </c>
    </row>
    <row r="1428" spans="11:12" ht="30" customHeight="1">
      <c r="K1428" s="9">
        <f>IF(L1428="","",IF(AND(L1428="OK",F1428="Hadir"),G1428,0))</f>
        <v/>
      </c>
      <c r="L1428" s="9">
        <f>IF(AND(A1428="",B1428="",C1428="",D1428="",E1428="",F1428="",G1428="",H1428="",I1428="",J1428=""),"",IF(OR(A1428="",C1428="",COUNTIF(MajlisTetamu,B1428)&lt;&gt;1),"Isi ID / majlis / nama",IF(COUNTIFS(TetamuTable[ID kumpulan],A1428,TetamuTable[Majlis],B1428)&gt;1,"ID berganda untuk majlis",IF(NOT(ISNUMBER(E1428)),"Semak kapasiti",IF(OR(E1428&lt;1,MOD(E1428,1)&lt;&gt;0),"Semak kapasiti",IF(AND(F1428&lt;&gt;"Belum menjawab",F1428&lt;&gt;"Hadir",F1428&lt;&gt;"Tidak hadir"),"Isi jawapan",IF(F1428="Hadir",IF(NOT(ISNUMBER(G1428)),"Semak jumlah hadir",IF(OR(G1428&lt;1,G1428&gt;E1428,MOD(G1428,1)&lt;&gt;0),"Semak jumlah hadir","OK")),IF(AND(G1428&lt;&gt;"",G1428&lt;&gt;0),"Jumlah perlu kosong / 0","OK")))))))</f>
        <v/>
      </c>
    </row>
    <row r="1429" spans="11:12" ht="30" customHeight="1">
      <c r="K1429" s="9">
        <f>IF(L1429="","",IF(AND(L1429="OK",F1429="Hadir"),G1429,0))</f>
        <v/>
      </c>
      <c r="L1429" s="9">
        <f>IF(AND(A1429="",B1429="",C1429="",D1429="",E1429="",F1429="",G1429="",H1429="",I1429="",J1429=""),"",IF(OR(A1429="",C1429="",COUNTIF(MajlisTetamu,B1429)&lt;&gt;1),"Isi ID / majlis / nama",IF(COUNTIFS(TetamuTable[ID kumpulan],A1429,TetamuTable[Majlis],B1429)&gt;1,"ID berganda untuk majlis",IF(NOT(ISNUMBER(E1429)),"Semak kapasiti",IF(OR(E1429&lt;1,MOD(E1429,1)&lt;&gt;0),"Semak kapasiti",IF(AND(F1429&lt;&gt;"Belum menjawab",F1429&lt;&gt;"Hadir",F1429&lt;&gt;"Tidak hadir"),"Isi jawapan",IF(F1429="Hadir",IF(NOT(ISNUMBER(G1429)),"Semak jumlah hadir",IF(OR(G1429&lt;1,G1429&gt;E1429,MOD(G1429,1)&lt;&gt;0),"Semak jumlah hadir","OK")),IF(AND(G1429&lt;&gt;"",G1429&lt;&gt;0),"Jumlah perlu kosong / 0","OK")))))))</f>
        <v/>
      </c>
    </row>
    <row r="1430" spans="11:12" ht="30" customHeight="1">
      <c r="K1430" s="9">
        <f>IF(L1430="","",IF(AND(L1430="OK",F1430="Hadir"),G1430,0))</f>
        <v/>
      </c>
      <c r="L1430" s="9">
        <f>IF(AND(A1430="",B1430="",C1430="",D1430="",E1430="",F1430="",G1430="",H1430="",I1430="",J1430=""),"",IF(OR(A1430="",C1430="",COUNTIF(MajlisTetamu,B1430)&lt;&gt;1),"Isi ID / majlis / nama",IF(COUNTIFS(TetamuTable[ID kumpulan],A1430,TetamuTable[Majlis],B1430)&gt;1,"ID berganda untuk majlis",IF(NOT(ISNUMBER(E1430)),"Semak kapasiti",IF(OR(E1430&lt;1,MOD(E1430,1)&lt;&gt;0),"Semak kapasiti",IF(AND(F1430&lt;&gt;"Belum menjawab",F1430&lt;&gt;"Hadir",F1430&lt;&gt;"Tidak hadir"),"Isi jawapan",IF(F1430="Hadir",IF(NOT(ISNUMBER(G1430)),"Semak jumlah hadir",IF(OR(G1430&lt;1,G1430&gt;E1430,MOD(G1430,1)&lt;&gt;0),"Semak jumlah hadir","OK")),IF(AND(G1430&lt;&gt;"",G1430&lt;&gt;0),"Jumlah perlu kosong / 0","OK")))))))</f>
        <v/>
      </c>
    </row>
    <row r="1431" spans="11:12" ht="30" customHeight="1">
      <c r="K1431" s="9">
        <f>IF(L1431="","",IF(AND(L1431="OK",F1431="Hadir"),G1431,0))</f>
        <v/>
      </c>
      <c r="L1431" s="9">
        <f>IF(AND(A1431="",B1431="",C1431="",D1431="",E1431="",F1431="",G1431="",H1431="",I1431="",J1431=""),"",IF(OR(A1431="",C1431="",COUNTIF(MajlisTetamu,B1431)&lt;&gt;1),"Isi ID / majlis / nama",IF(COUNTIFS(TetamuTable[ID kumpulan],A1431,TetamuTable[Majlis],B1431)&gt;1,"ID berganda untuk majlis",IF(NOT(ISNUMBER(E1431)),"Semak kapasiti",IF(OR(E1431&lt;1,MOD(E1431,1)&lt;&gt;0),"Semak kapasiti",IF(AND(F1431&lt;&gt;"Belum menjawab",F1431&lt;&gt;"Hadir",F1431&lt;&gt;"Tidak hadir"),"Isi jawapan",IF(F1431="Hadir",IF(NOT(ISNUMBER(G1431)),"Semak jumlah hadir",IF(OR(G1431&lt;1,G1431&gt;E1431,MOD(G1431,1)&lt;&gt;0),"Semak jumlah hadir","OK")),IF(AND(G1431&lt;&gt;"",G1431&lt;&gt;0),"Jumlah perlu kosong / 0","OK")))))))</f>
        <v/>
      </c>
    </row>
    <row r="1432" spans="11:12" ht="30" customHeight="1">
      <c r="K1432" s="9">
        <f>IF(L1432="","",IF(AND(L1432="OK",F1432="Hadir"),G1432,0))</f>
        <v/>
      </c>
      <c r="L1432" s="9">
        <f>IF(AND(A1432="",B1432="",C1432="",D1432="",E1432="",F1432="",G1432="",H1432="",I1432="",J1432=""),"",IF(OR(A1432="",C1432="",COUNTIF(MajlisTetamu,B1432)&lt;&gt;1),"Isi ID / majlis / nama",IF(COUNTIFS(TetamuTable[ID kumpulan],A1432,TetamuTable[Majlis],B1432)&gt;1,"ID berganda untuk majlis",IF(NOT(ISNUMBER(E1432)),"Semak kapasiti",IF(OR(E1432&lt;1,MOD(E1432,1)&lt;&gt;0),"Semak kapasiti",IF(AND(F1432&lt;&gt;"Belum menjawab",F1432&lt;&gt;"Hadir",F1432&lt;&gt;"Tidak hadir"),"Isi jawapan",IF(F1432="Hadir",IF(NOT(ISNUMBER(G1432)),"Semak jumlah hadir",IF(OR(G1432&lt;1,G1432&gt;E1432,MOD(G1432,1)&lt;&gt;0),"Semak jumlah hadir","OK")),IF(AND(G1432&lt;&gt;"",G1432&lt;&gt;0),"Jumlah perlu kosong / 0","OK")))))))</f>
        <v/>
      </c>
    </row>
    <row r="1433" spans="11:12" ht="30" customHeight="1">
      <c r="K1433" s="9">
        <f>IF(L1433="","",IF(AND(L1433="OK",F1433="Hadir"),G1433,0))</f>
        <v/>
      </c>
      <c r="L1433" s="9">
        <f>IF(AND(A1433="",B1433="",C1433="",D1433="",E1433="",F1433="",G1433="",H1433="",I1433="",J1433=""),"",IF(OR(A1433="",C1433="",COUNTIF(MajlisTetamu,B1433)&lt;&gt;1),"Isi ID / majlis / nama",IF(COUNTIFS(TetamuTable[ID kumpulan],A1433,TetamuTable[Majlis],B1433)&gt;1,"ID berganda untuk majlis",IF(NOT(ISNUMBER(E1433)),"Semak kapasiti",IF(OR(E1433&lt;1,MOD(E1433,1)&lt;&gt;0),"Semak kapasiti",IF(AND(F1433&lt;&gt;"Belum menjawab",F1433&lt;&gt;"Hadir",F1433&lt;&gt;"Tidak hadir"),"Isi jawapan",IF(F1433="Hadir",IF(NOT(ISNUMBER(G1433)),"Semak jumlah hadir",IF(OR(G1433&lt;1,G1433&gt;E1433,MOD(G1433,1)&lt;&gt;0),"Semak jumlah hadir","OK")),IF(AND(G1433&lt;&gt;"",G1433&lt;&gt;0),"Jumlah perlu kosong / 0","OK")))))))</f>
        <v/>
      </c>
    </row>
    <row r="1434" spans="11:12" ht="30" customHeight="1">
      <c r="K1434" s="9">
        <f>IF(L1434="","",IF(AND(L1434="OK",F1434="Hadir"),G1434,0))</f>
        <v/>
      </c>
      <c r="L1434" s="9">
        <f>IF(AND(A1434="",B1434="",C1434="",D1434="",E1434="",F1434="",G1434="",H1434="",I1434="",J1434=""),"",IF(OR(A1434="",C1434="",COUNTIF(MajlisTetamu,B1434)&lt;&gt;1),"Isi ID / majlis / nama",IF(COUNTIFS(TetamuTable[ID kumpulan],A1434,TetamuTable[Majlis],B1434)&gt;1,"ID berganda untuk majlis",IF(NOT(ISNUMBER(E1434)),"Semak kapasiti",IF(OR(E1434&lt;1,MOD(E1434,1)&lt;&gt;0),"Semak kapasiti",IF(AND(F1434&lt;&gt;"Belum menjawab",F1434&lt;&gt;"Hadir",F1434&lt;&gt;"Tidak hadir"),"Isi jawapan",IF(F1434="Hadir",IF(NOT(ISNUMBER(G1434)),"Semak jumlah hadir",IF(OR(G1434&lt;1,G1434&gt;E1434,MOD(G1434,1)&lt;&gt;0),"Semak jumlah hadir","OK")),IF(AND(G1434&lt;&gt;"",G1434&lt;&gt;0),"Jumlah perlu kosong / 0","OK")))))))</f>
        <v/>
      </c>
    </row>
    <row r="1435" spans="11:12" ht="30" customHeight="1">
      <c r="K1435" s="9">
        <f>IF(L1435="","",IF(AND(L1435="OK",F1435="Hadir"),G1435,0))</f>
        <v/>
      </c>
      <c r="L1435" s="9">
        <f>IF(AND(A1435="",B1435="",C1435="",D1435="",E1435="",F1435="",G1435="",H1435="",I1435="",J1435=""),"",IF(OR(A1435="",C1435="",COUNTIF(MajlisTetamu,B1435)&lt;&gt;1),"Isi ID / majlis / nama",IF(COUNTIFS(TetamuTable[ID kumpulan],A1435,TetamuTable[Majlis],B1435)&gt;1,"ID berganda untuk majlis",IF(NOT(ISNUMBER(E1435)),"Semak kapasiti",IF(OR(E1435&lt;1,MOD(E1435,1)&lt;&gt;0),"Semak kapasiti",IF(AND(F1435&lt;&gt;"Belum menjawab",F1435&lt;&gt;"Hadir",F1435&lt;&gt;"Tidak hadir"),"Isi jawapan",IF(F1435="Hadir",IF(NOT(ISNUMBER(G1435)),"Semak jumlah hadir",IF(OR(G1435&lt;1,G1435&gt;E1435,MOD(G1435,1)&lt;&gt;0),"Semak jumlah hadir","OK")),IF(AND(G1435&lt;&gt;"",G1435&lt;&gt;0),"Jumlah perlu kosong / 0","OK")))))))</f>
        <v/>
      </c>
    </row>
    <row r="1436" spans="11:12" ht="30" customHeight="1">
      <c r="K1436" s="9">
        <f>IF(L1436="","",IF(AND(L1436="OK",F1436="Hadir"),G1436,0))</f>
        <v/>
      </c>
      <c r="L1436" s="9">
        <f>IF(AND(A1436="",B1436="",C1436="",D1436="",E1436="",F1436="",G1436="",H1436="",I1436="",J1436=""),"",IF(OR(A1436="",C1436="",COUNTIF(MajlisTetamu,B1436)&lt;&gt;1),"Isi ID / majlis / nama",IF(COUNTIFS(TetamuTable[ID kumpulan],A1436,TetamuTable[Majlis],B1436)&gt;1,"ID berganda untuk majlis",IF(NOT(ISNUMBER(E1436)),"Semak kapasiti",IF(OR(E1436&lt;1,MOD(E1436,1)&lt;&gt;0),"Semak kapasiti",IF(AND(F1436&lt;&gt;"Belum menjawab",F1436&lt;&gt;"Hadir",F1436&lt;&gt;"Tidak hadir"),"Isi jawapan",IF(F1436="Hadir",IF(NOT(ISNUMBER(G1436)),"Semak jumlah hadir",IF(OR(G1436&lt;1,G1436&gt;E1436,MOD(G1436,1)&lt;&gt;0),"Semak jumlah hadir","OK")),IF(AND(G1436&lt;&gt;"",G1436&lt;&gt;0),"Jumlah perlu kosong / 0","OK")))))))</f>
        <v/>
      </c>
    </row>
    <row r="1437" spans="11:12" ht="30" customHeight="1">
      <c r="K1437" s="9">
        <f>IF(L1437="","",IF(AND(L1437="OK",F1437="Hadir"),G1437,0))</f>
        <v/>
      </c>
      <c r="L1437" s="9">
        <f>IF(AND(A1437="",B1437="",C1437="",D1437="",E1437="",F1437="",G1437="",H1437="",I1437="",J1437=""),"",IF(OR(A1437="",C1437="",COUNTIF(MajlisTetamu,B1437)&lt;&gt;1),"Isi ID / majlis / nama",IF(COUNTIFS(TetamuTable[ID kumpulan],A1437,TetamuTable[Majlis],B1437)&gt;1,"ID berganda untuk majlis",IF(NOT(ISNUMBER(E1437)),"Semak kapasiti",IF(OR(E1437&lt;1,MOD(E1437,1)&lt;&gt;0),"Semak kapasiti",IF(AND(F1437&lt;&gt;"Belum menjawab",F1437&lt;&gt;"Hadir",F1437&lt;&gt;"Tidak hadir"),"Isi jawapan",IF(F1437="Hadir",IF(NOT(ISNUMBER(G1437)),"Semak jumlah hadir",IF(OR(G1437&lt;1,G1437&gt;E1437,MOD(G1437,1)&lt;&gt;0),"Semak jumlah hadir","OK")),IF(AND(G1437&lt;&gt;"",G1437&lt;&gt;0),"Jumlah perlu kosong / 0","OK")))))))</f>
        <v/>
      </c>
    </row>
    <row r="1438" spans="11:12" ht="30" customHeight="1">
      <c r="K1438" s="9">
        <f>IF(L1438="","",IF(AND(L1438="OK",F1438="Hadir"),G1438,0))</f>
        <v/>
      </c>
      <c r="L1438" s="9">
        <f>IF(AND(A1438="",B1438="",C1438="",D1438="",E1438="",F1438="",G1438="",H1438="",I1438="",J1438=""),"",IF(OR(A1438="",C1438="",COUNTIF(MajlisTetamu,B1438)&lt;&gt;1),"Isi ID / majlis / nama",IF(COUNTIFS(TetamuTable[ID kumpulan],A1438,TetamuTable[Majlis],B1438)&gt;1,"ID berganda untuk majlis",IF(NOT(ISNUMBER(E1438)),"Semak kapasiti",IF(OR(E1438&lt;1,MOD(E1438,1)&lt;&gt;0),"Semak kapasiti",IF(AND(F1438&lt;&gt;"Belum menjawab",F1438&lt;&gt;"Hadir",F1438&lt;&gt;"Tidak hadir"),"Isi jawapan",IF(F1438="Hadir",IF(NOT(ISNUMBER(G1438)),"Semak jumlah hadir",IF(OR(G1438&lt;1,G1438&gt;E1438,MOD(G1438,1)&lt;&gt;0),"Semak jumlah hadir","OK")),IF(AND(G1438&lt;&gt;"",G1438&lt;&gt;0),"Jumlah perlu kosong / 0","OK")))))))</f>
        <v/>
      </c>
    </row>
    <row r="1439" spans="11:12" ht="30" customHeight="1">
      <c r="K1439" s="9">
        <f>IF(L1439="","",IF(AND(L1439="OK",F1439="Hadir"),G1439,0))</f>
        <v/>
      </c>
      <c r="L1439" s="9">
        <f>IF(AND(A1439="",B1439="",C1439="",D1439="",E1439="",F1439="",G1439="",H1439="",I1439="",J1439=""),"",IF(OR(A1439="",C1439="",COUNTIF(MajlisTetamu,B1439)&lt;&gt;1),"Isi ID / majlis / nama",IF(COUNTIFS(TetamuTable[ID kumpulan],A1439,TetamuTable[Majlis],B1439)&gt;1,"ID berganda untuk majlis",IF(NOT(ISNUMBER(E1439)),"Semak kapasiti",IF(OR(E1439&lt;1,MOD(E1439,1)&lt;&gt;0),"Semak kapasiti",IF(AND(F1439&lt;&gt;"Belum menjawab",F1439&lt;&gt;"Hadir",F1439&lt;&gt;"Tidak hadir"),"Isi jawapan",IF(F1439="Hadir",IF(NOT(ISNUMBER(G1439)),"Semak jumlah hadir",IF(OR(G1439&lt;1,G1439&gt;E1439,MOD(G1439,1)&lt;&gt;0),"Semak jumlah hadir","OK")),IF(AND(G1439&lt;&gt;"",G1439&lt;&gt;0),"Jumlah perlu kosong / 0","OK")))))))</f>
        <v/>
      </c>
    </row>
    <row r="1440" spans="11:12" ht="30" customHeight="1">
      <c r="K1440" s="9">
        <f>IF(L1440="","",IF(AND(L1440="OK",F1440="Hadir"),G1440,0))</f>
        <v/>
      </c>
      <c r="L1440" s="9">
        <f>IF(AND(A1440="",B1440="",C1440="",D1440="",E1440="",F1440="",G1440="",H1440="",I1440="",J1440=""),"",IF(OR(A1440="",C1440="",COUNTIF(MajlisTetamu,B1440)&lt;&gt;1),"Isi ID / majlis / nama",IF(COUNTIFS(TetamuTable[ID kumpulan],A1440,TetamuTable[Majlis],B1440)&gt;1,"ID berganda untuk majlis",IF(NOT(ISNUMBER(E1440)),"Semak kapasiti",IF(OR(E1440&lt;1,MOD(E1440,1)&lt;&gt;0),"Semak kapasiti",IF(AND(F1440&lt;&gt;"Belum menjawab",F1440&lt;&gt;"Hadir",F1440&lt;&gt;"Tidak hadir"),"Isi jawapan",IF(F1440="Hadir",IF(NOT(ISNUMBER(G1440)),"Semak jumlah hadir",IF(OR(G1440&lt;1,G1440&gt;E1440,MOD(G1440,1)&lt;&gt;0),"Semak jumlah hadir","OK")),IF(AND(G1440&lt;&gt;"",G1440&lt;&gt;0),"Jumlah perlu kosong / 0","OK")))))))</f>
        <v/>
      </c>
    </row>
    <row r="1441" spans="11:12" ht="30" customHeight="1">
      <c r="K1441" s="9">
        <f>IF(L1441="","",IF(AND(L1441="OK",F1441="Hadir"),G1441,0))</f>
        <v/>
      </c>
      <c r="L1441" s="9">
        <f>IF(AND(A1441="",B1441="",C1441="",D1441="",E1441="",F1441="",G1441="",H1441="",I1441="",J1441=""),"",IF(OR(A1441="",C1441="",COUNTIF(MajlisTetamu,B1441)&lt;&gt;1),"Isi ID / majlis / nama",IF(COUNTIFS(TetamuTable[ID kumpulan],A1441,TetamuTable[Majlis],B1441)&gt;1,"ID berganda untuk majlis",IF(NOT(ISNUMBER(E1441)),"Semak kapasiti",IF(OR(E1441&lt;1,MOD(E1441,1)&lt;&gt;0),"Semak kapasiti",IF(AND(F1441&lt;&gt;"Belum menjawab",F1441&lt;&gt;"Hadir",F1441&lt;&gt;"Tidak hadir"),"Isi jawapan",IF(F1441="Hadir",IF(NOT(ISNUMBER(G1441)),"Semak jumlah hadir",IF(OR(G1441&lt;1,G1441&gt;E1441,MOD(G1441,1)&lt;&gt;0),"Semak jumlah hadir","OK")),IF(AND(G1441&lt;&gt;"",G1441&lt;&gt;0),"Jumlah perlu kosong / 0","OK")))))))</f>
        <v/>
      </c>
    </row>
    <row r="1442" spans="11:12" ht="30" customHeight="1">
      <c r="K1442" s="9">
        <f>IF(L1442="","",IF(AND(L1442="OK",F1442="Hadir"),G1442,0))</f>
        <v/>
      </c>
      <c r="L1442" s="9">
        <f>IF(AND(A1442="",B1442="",C1442="",D1442="",E1442="",F1442="",G1442="",H1442="",I1442="",J1442=""),"",IF(OR(A1442="",C1442="",COUNTIF(MajlisTetamu,B1442)&lt;&gt;1),"Isi ID / majlis / nama",IF(COUNTIFS(TetamuTable[ID kumpulan],A1442,TetamuTable[Majlis],B1442)&gt;1,"ID berganda untuk majlis",IF(NOT(ISNUMBER(E1442)),"Semak kapasiti",IF(OR(E1442&lt;1,MOD(E1442,1)&lt;&gt;0),"Semak kapasiti",IF(AND(F1442&lt;&gt;"Belum menjawab",F1442&lt;&gt;"Hadir",F1442&lt;&gt;"Tidak hadir"),"Isi jawapan",IF(F1442="Hadir",IF(NOT(ISNUMBER(G1442)),"Semak jumlah hadir",IF(OR(G1442&lt;1,G1442&gt;E1442,MOD(G1442,1)&lt;&gt;0),"Semak jumlah hadir","OK")),IF(AND(G1442&lt;&gt;"",G1442&lt;&gt;0),"Jumlah perlu kosong / 0","OK")))))))</f>
        <v/>
      </c>
    </row>
    <row r="1443" spans="11:12" ht="30" customHeight="1">
      <c r="K1443" s="9">
        <f>IF(L1443="","",IF(AND(L1443="OK",F1443="Hadir"),G1443,0))</f>
        <v/>
      </c>
      <c r="L1443" s="9">
        <f>IF(AND(A1443="",B1443="",C1443="",D1443="",E1443="",F1443="",G1443="",H1443="",I1443="",J1443=""),"",IF(OR(A1443="",C1443="",COUNTIF(MajlisTetamu,B1443)&lt;&gt;1),"Isi ID / majlis / nama",IF(COUNTIFS(TetamuTable[ID kumpulan],A1443,TetamuTable[Majlis],B1443)&gt;1,"ID berganda untuk majlis",IF(NOT(ISNUMBER(E1443)),"Semak kapasiti",IF(OR(E1443&lt;1,MOD(E1443,1)&lt;&gt;0),"Semak kapasiti",IF(AND(F1443&lt;&gt;"Belum menjawab",F1443&lt;&gt;"Hadir",F1443&lt;&gt;"Tidak hadir"),"Isi jawapan",IF(F1443="Hadir",IF(NOT(ISNUMBER(G1443)),"Semak jumlah hadir",IF(OR(G1443&lt;1,G1443&gt;E1443,MOD(G1443,1)&lt;&gt;0),"Semak jumlah hadir","OK")),IF(AND(G1443&lt;&gt;"",G1443&lt;&gt;0),"Jumlah perlu kosong / 0","OK")))))))</f>
        <v/>
      </c>
    </row>
    <row r="1444" spans="11:12" ht="30" customHeight="1">
      <c r="K1444" s="9">
        <f>IF(L1444="","",IF(AND(L1444="OK",F1444="Hadir"),G1444,0))</f>
        <v/>
      </c>
      <c r="L1444" s="9">
        <f>IF(AND(A1444="",B1444="",C1444="",D1444="",E1444="",F1444="",G1444="",H1444="",I1444="",J1444=""),"",IF(OR(A1444="",C1444="",COUNTIF(MajlisTetamu,B1444)&lt;&gt;1),"Isi ID / majlis / nama",IF(COUNTIFS(TetamuTable[ID kumpulan],A1444,TetamuTable[Majlis],B1444)&gt;1,"ID berganda untuk majlis",IF(NOT(ISNUMBER(E1444)),"Semak kapasiti",IF(OR(E1444&lt;1,MOD(E1444,1)&lt;&gt;0),"Semak kapasiti",IF(AND(F1444&lt;&gt;"Belum menjawab",F1444&lt;&gt;"Hadir",F1444&lt;&gt;"Tidak hadir"),"Isi jawapan",IF(F1444="Hadir",IF(NOT(ISNUMBER(G1444)),"Semak jumlah hadir",IF(OR(G1444&lt;1,G1444&gt;E1444,MOD(G1444,1)&lt;&gt;0),"Semak jumlah hadir","OK")),IF(AND(G1444&lt;&gt;"",G1444&lt;&gt;0),"Jumlah perlu kosong / 0","OK")))))))</f>
        <v/>
      </c>
    </row>
    <row r="1445" spans="11:12" ht="30" customHeight="1">
      <c r="K1445" s="9">
        <f>IF(L1445="","",IF(AND(L1445="OK",F1445="Hadir"),G1445,0))</f>
        <v/>
      </c>
      <c r="L1445" s="9">
        <f>IF(AND(A1445="",B1445="",C1445="",D1445="",E1445="",F1445="",G1445="",H1445="",I1445="",J1445=""),"",IF(OR(A1445="",C1445="",COUNTIF(MajlisTetamu,B1445)&lt;&gt;1),"Isi ID / majlis / nama",IF(COUNTIFS(TetamuTable[ID kumpulan],A1445,TetamuTable[Majlis],B1445)&gt;1,"ID berganda untuk majlis",IF(NOT(ISNUMBER(E1445)),"Semak kapasiti",IF(OR(E1445&lt;1,MOD(E1445,1)&lt;&gt;0),"Semak kapasiti",IF(AND(F1445&lt;&gt;"Belum menjawab",F1445&lt;&gt;"Hadir",F1445&lt;&gt;"Tidak hadir"),"Isi jawapan",IF(F1445="Hadir",IF(NOT(ISNUMBER(G1445)),"Semak jumlah hadir",IF(OR(G1445&lt;1,G1445&gt;E1445,MOD(G1445,1)&lt;&gt;0),"Semak jumlah hadir","OK")),IF(AND(G1445&lt;&gt;"",G1445&lt;&gt;0),"Jumlah perlu kosong / 0","OK")))))))</f>
        <v/>
      </c>
    </row>
    <row r="1446" spans="11:12" ht="30" customHeight="1">
      <c r="K1446" s="9">
        <f>IF(L1446="","",IF(AND(L1446="OK",F1446="Hadir"),G1446,0))</f>
        <v/>
      </c>
      <c r="L1446" s="9">
        <f>IF(AND(A1446="",B1446="",C1446="",D1446="",E1446="",F1446="",G1446="",H1446="",I1446="",J1446=""),"",IF(OR(A1446="",C1446="",COUNTIF(MajlisTetamu,B1446)&lt;&gt;1),"Isi ID / majlis / nama",IF(COUNTIFS(TetamuTable[ID kumpulan],A1446,TetamuTable[Majlis],B1446)&gt;1,"ID berganda untuk majlis",IF(NOT(ISNUMBER(E1446)),"Semak kapasiti",IF(OR(E1446&lt;1,MOD(E1446,1)&lt;&gt;0),"Semak kapasiti",IF(AND(F1446&lt;&gt;"Belum menjawab",F1446&lt;&gt;"Hadir",F1446&lt;&gt;"Tidak hadir"),"Isi jawapan",IF(F1446="Hadir",IF(NOT(ISNUMBER(G1446)),"Semak jumlah hadir",IF(OR(G1446&lt;1,G1446&gt;E1446,MOD(G1446,1)&lt;&gt;0),"Semak jumlah hadir","OK")),IF(AND(G1446&lt;&gt;"",G1446&lt;&gt;0),"Jumlah perlu kosong / 0","OK")))))))</f>
        <v/>
      </c>
    </row>
    <row r="1447" spans="11:12" ht="30" customHeight="1">
      <c r="K1447" s="9">
        <f>IF(L1447="","",IF(AND(L1447="OK",F1447="Hadir"),G1447,0))</f>
        <v/>
      </c>
      <c r="L1447" s="9">
        <f>IF(AND(A1447="",B1447="",C1447="",D1447="",E1447="",F1447="",G1447="",H1447="",I1447="",J1447=""),"",IF(OR(A1447="",C1447="",COUNTIF(MajlisTetamu,B1447)&lt;&gt;1),"Isi ID / majlis / nama",IF(COUNTIFS(TetamuTable[ID kumpulan],A1447,TetamuTable[Majlis],B1447)&gt;1,"ID berganda untuk majlis",IF(NOT(ISNUMBER(E1447)),"Semak kapasiti",IF(OR(E1447&lt;1,MOD(E1447,1)&lt;&gt;0),"Semak kapasiti",IF(AND(F1447&lt;&gt;"Belum menjawab",F1447&lt;&gt;"Hadir",F1447&lt;&gt;"Tidak hadir"),"Isi jawapan",IF(F1447="Hadir",IF(NOT(ISNUMBER(G1447)),"Semak jumlah hadir",IF(OR(G1447&lt;1,G1447&gt;E1447,MOD(G1447,1)&lt;&gt;0),"Semak jumlah hadir","OK")),IF(AND(G1447&lt;&gt;"",G1447&lt;&gt;0),"Jumlah perlu kosong / 0","OK")))))))</f>
        <v/>
      </c>
    </row>
    <row r="1448" spans="11:12" ht="30" customHeight="1">
      <c r="K1448" s="9">
        <f>IF(L1448="","",IF(AND(L1448="OK",F1448="Hadir"),G1448,0))</f>
        <v/>
      </c>
      <c r="L1448" s="9">
        <f>IF(AND(A1448="",B1448="",C1448="",D1448="",E1448="",F1448="",G1448="",H1448="",I1448="",J1448=""),"",IF(OR(A1448="",C1448="",COUNTIF(MajlisTetamu,B1448)&lt;&gt;1),"Isi ID / majlis / nama",IF(COUNTIFS(TetamuTable[ID kumpulan],A1448,TetamuTable[Majlis],B1448)&gt;1,"ID berganda untuk majlis",IF(NOT(ISNUMBER(E1448)),"Semak kapasiti",IF(OR(E1448&lt;1,MOD(E1448,1)&lt;&gt;0),"Semak kapasiti",IF(AND(F1448&lt;&gt;"Belum menjawab",F1448&lt;&gt;"Hadir",F1448&lt;&gt;"Tidak hadir"),"Isi jawapan",IF(F1448="Hadir",IF(NOT(ISNUMBER(G1448)),"Semak jumlah hadir",IF(OR(G1448&lt;1,G1448&gt;E1448,MOD(G1448,1)&lt;&gt;0),"Semak jumlah hadir","OK")),IF(AND(G1448&lt;&gt;"",G1448&lt;&gt;0),"Jumlah perlu kosong / 0","OK")))))))</f>
        <v/>
      </c>
    </row>
    <row r="1449" spans="11:12" ht="30" customHeight="1">
      <c r="K1449" s="9">
        <f>IF(L1449="","",IF(AND(L1449="OK",F1449="Hadir"),G1449,0))</f>
        <v/>
      </c>
      <c r="L1449" s="9">
        <f>IF(AND(A1449="",B1449="",C1449="",D1449="",E1449="",F1449="",G1449="",H1449="",I1449="",J1449=""),"",IF(OR(A1449="",C1449="",COUNTIF(MajlisTetamu,B1449)&lt;&gt;1),"Isi ID / majlis / nama",IF(COUNTIFS(TetamuTable[ID kumpulan],A1449,TetamuTable[Majlis],B1449)&gt;1,"ID berganda untuk majlis",IF(NOT(ISNUMBER(E1449)),"Semak kapasiti",IF(OR(E1449&lt;1,MOD(E1449,1)&lt;&gt;0),"Semak kapasiti",IF(AND(F1449&lt;&gt;"Belum menjawab",F1449&lt;&gt;"Hadir",F1449&lt;&gt;"Tidak hadir"),"Isi jawapan",IF(F1449="Hadir",IF(NOT(ISNUMBER(G1449)),"Semak jumlah hadir",IF(OR(G1449&lt;1,G1449&gt;E1449,MOD(G1449,1)&lt;&gt;0),"Semak jumlah hadir","OK")),IF(AND(G1449&lt;&gt;"",G1449&lt;&gt;0),"Jumlah perlu kosong / 0","OK")))))))</f>
        <v/>
      </c>
    </row>
    <row r="1450" spans="11:12" ht="30" customHeight="1">
      <c r="K1450" s="9">
        <f>IF(L1450="","",IF(AND(L1450="OK",F1450="Hadir"),G1450,0))</f>
        <v/>
      </c>
      <c r="L1450" s="9">
        <f>IF(AND(A1450="",B1450="",C1450="",D1450="",E1450="",F1450="",G1450="",H1450="",I1450="",J1450=""),"",IF(OR(A1450="",C1450="",COUNTIF(MajlisTetamu,B1450)&lt;&gt;1),"Isi ID / majlis / nama",IF(COUNTIFS(TetamuTable[ID kumpulan],A1450,TetamuTable[Majlis],B1450)&gt;1,"ID berganda untuk majlis",IF(NOT(ISNUMBER(E1450)),"Semak kapasiti",IF(OR(E1450&lt;1,MOD(E1450,1)&lt;&gt;0),"Semak kapasiti",IF(AND(F1450&lt;&gt;"Belum menjawab",F1450&lt;&gt;"Hadir",F1450&lt;&gt;"Tidak hadir"),"Isi jawapan",IF(F1450="Hadir",IF(NOT(ISNUMBER(G1450)),"Semak jumlah hadir",IF(OR(G1450&lt;1,G1450&gt;E1450,MOD(G1450,1)&lt;&gt;0),"Semak jumlah hadir","OK")),IF(AND(G1450&lt;&gt;"",G1450&lt;&gt;0),"Jumlah perlu kosong / 0","OK")))))))</f>
        <v/>
      </c>
    </row>
    <row r="1451" spans="11:12" ht="30" customHeight="1">
      <c r="K1451" s="9">
        <f>IF(L1451="","",IF(AND(L1451="OK",F1451="Hadir"),G1451,0))</f>
        <v/>
      </c>
      <c r="L1451" s="9">
        <f>IF(AND(A1451="",B1451="",C1451="",D1451="",E1451="",F1451="",G1451="",H1451="",I1451="",J1451=""),"",IF(OR(A1451="",C1451="",COUNTIF(MajlisTetamu,B1451)&lt;&gt;1),"Isi ID / majlis / nama",IF(COUNTIFS(TetamuTable[ID kumpulan],A1451,TetamuTable[Majlis],B1451)&gt;1,"ID berganda untuk majlis",IF(NOT(ISNUMBER(E1451)),"Semak kapasiti",IF(OR(E1451&lt;1,MOD(E1451,1)&lt;&gt;0),"Semak kapasiti",IF(AND(F1451&lt;&gt;"Belum menjawab",F1451&lt;&gt;"Hadir",F1451&lt;&gt;"Tidak hadir"),"Isi jawapan",IF(F1451="Hadir",IF(NOT(ISNUMBER(G1451)),"Semak jumlah hadir",IF(OR(G1451&lt;1,G1451&gt;E1451,MOD(G1451,1)&lt;&gt;0),"Semak jumlah hadir","OK")),IF(AND(G1451&lt;&gt;"",G1451&lt;&gt;0),"Jumlah perlu kosong / 0","OK")))))))</f>
        <v/>
      </c>
    </row>
    <row r="1452" spans="11:12" ht="30" customHeight="1">
      <c r="K1452" s="9">
        <f>IF(L1452="","",IF(AND(L1452="OK",F1452="Hadir"),G1452,0))</f>
        <v/>
      </c>
      <c r="L1452" s="9">
        <f>IF(AND(A1452="",B1452="",C1452="",D1452="",E1452="",F1452="",G1452="",H1452="",I1452="",J1452=""),"",IF(OR(A1452="",C1452="",COUNTIF(MajlisTetamu,B1452)&lt;&gt;1),"Isi ID / majlis / nama",IF(COUNTIFS(TetamuTable[ID kumpulan],A1452,TetamuTable[Majlis],B1452)&gt;1,"ID berganda untuk majlis",IF(NOT(ISNUMBER(E1452)),"Semak kapasiti",IF(OR(E1452&lt;1,MOD(E1452,1)&lt;&gt;0),"Semak kapasiti",IF(AND(F1452&lt;&gt;"Belum menjawab",F1452&lt;&gt;"Hadir",F1452&lt;&gt;"Tidak hadir"),"Isi jawapan",IF(F1452="Hadir",IF(NOT(ISNUMBER(G1452)),"Semak jumlah hadir",IF(OR(G1452&lt;1,G1452&gt;E1452,MOD(G1452,1)&lt;&gt;0),"Semak jumlah hadir","OK")),IF(AND(G1452&lt;&gt;"",G1452&lt;&gt;0),"Jumlah perlu kosong / 0","OK")))))))</f>
        <v/>
      </c>
    </row>
    <row r="1453" spans="11:12" ht="30" customHeight="1">
      <c r="K1453" s="9">
        <f>IF(L1453="","",IF(AND(L1453="OK",F1453="Hadir"),G1453,0))</f>
        <v/>
      </c>
      <c r="L1453" s="9">
        <f>IF(AND(A1453="",B1453="",C1453="",D1453="",E1453="",F1453="",G1453="",H1453="",I1453="",J1453=""),"",IF(OR(A1453="",C1453="",COUNTIF(MajlisTetamu,B1453)&lt;&gt;1),"Isi ID / majlis / nama",IF(COUNTIFS(TetamuTable[ID kumpulan],A1453,TetamuTable[Majlis],B1453)&gt;1,"ID berganda untuk majlis",IF(NOT(ISNUMBER(E1453)),"Semak kapasiti",IF(OR(E1453&lt;1,MOD(E1453,1)&lt;&gt;0),"Semak kapasiti",IF(AND(F1453&lt;&gt;"Belum menjawab",F1453&lt;&gt;"Hadir",F1453&lt;&gt;"Tidak hadir"),"Isi jawapan",IF(F1453="Hadir",IF(NOT(ISNUMBER(G1453)),"Semak jumlah hadir",IF(OR(G1453&lt;1,G1453&gt;E1453,MOD(G1453,1)&lt;&gt;0),"Semak jumlah hadir","OK")),IF(AND(G1453&lt;&gt;"",G1453&lt;&gt;0),"Jumlah perlu kosong / 0","OK")))))))</f>
        <v/>
      </c>
    </row>
    <row r="1454" spans="11:12" ht="30" customHeight="1">
      <c r="K1454" s="9">
        <f>IF(L1454="","",IF(AND(L1454="OK",F1454="Hadir"),G1454,0))</f>
        <v/>
      </c>
      <c r="L1454" s="9">
        <f>IF(AND(A1454="",B1454="",C1454="",D1454="",E1454="",F1454="",G1454="",H1454="",I1454="",J1454=""),"",IF(OR(A1454="",C1454="",COUNTIF(MajlisTetamu,B1454)&lt;&gt;1),"Isi ID / majlis / nama",IF(COUNTIFS(TetamuTable[ID kumpulan],A1454,TetamuTable[Majlis],B1454)&gt;1,"ID berganda untuk majlis",IF(NOT(ISNUMBER(E1454)),"Semak kapasiti",IF(OR(E1454&lt;1,MOD(E1454,1)&lt;&gt;0),"Semak kapasiti",IF(AND(F1454&lt;&gt;"Belum menjawab",F1454&lt;&gt;"Hadir",F1454&lt;&gt;"Tidak hadir"),"Isi jawapan",IF(F1454="Hadir",IF(NOT(ISNUMBER(G1454)),"Semak jumlah hadir",IF(OR(G1454&lt;1,G1454&gt;E1454,MOD(G1454,1)&lt;&gt;0),"Semak jumlah hadir","OK")),IF(AND(G1454&lt;&gt;"",G1454&lt;&gt;0),"Jumlah perlu kosong / 0","OK")))))))</f>
        <v/>
      </c>
    </row>
    <row r="1455" spans="11:12" ht="30" customHeight="1">
      <c r="K1455" s="9">
        <f>IF(L1455="","",IF(AND(L1455="OK",F1455="Hadir"),G1455,0))</f>
        <v/>
      </c>
      <c r="L1455" s="9">
        <f>IF(AND(A1455="",B1455="",C1455="",D1455="",E1455="",F1455="",G1455="",H1455="",I1455="",J1455=""),"",IF(OR(A1455="",C1455="",COUNTIF(MajlisTetamu,B1455)&lt;&gt;1),"Isi ID / majlis / nama",IF(COUNTIFS(TetamuTable[ID kumpulan],A1455,TetamuTable[Majlis],B1455)&gt;1,"ID berganda untuk majlis",IF(NOT(ISNUMBER(E1455)),"Semak kapasiti",IF(OR(E1455&lt;1,MOD(E1455,1)&lt;&gt;0),"Semak kapasiti",IF(AND(F1455&lt;&gt;"Belum menjawab",F1455&lt;&gt;"Hadir",F1455&lt;&gt;"Tidak hadir"),"Isi jawapan",IF(F1455="Hadir",IF(NOT(ISNUMBER(G1455)),"Semak jumlah hadir",IF(OR(G1455&lt;1,G1455&gt;E1455,MOD(G1455,1)&lt;&gt;0),"Semak jumlah hadir","OK")),IF(AND(G1455&lt;&gt;"",G1455&lt;&gt;0),"Jumlah perlu kosong / 0","OK")))))))</f>
        <v/>
      </c>
    </row>
    <row r="1456" spans="11:12" ht="30" customHeight="1">
      <c r="K1456" s="9">
        <f>IF(L1456="","",IF(AND(L1456="OK",F1456="Hadir"),G1456,0))</f>
        <v/>
      </c>
      <c r="L1456" s="9">
        <f>IF(AND(A1456="",B1456="",C1456="",D1456="",E1456="",F1456="",G1456="",H1456="",I1456="",J1456=""),"",IF(OR(A1456="",C1456="",COUNTIF(MajlisTetamu,B1456)&lt;&gt;1),"Isi ID / majlis / nama",IF(COUNTIFS(TetamuTable[ID kumpulan],A1456,TetamuTable[Majlis],B1456)&gt;1,"ID berganda untuk majlis",IF(NOT(ISNUMBER(E1456)),"Semak kapasiti",IF(OR(E1456&lt;1,MOD(E1456,1)&lt;&gt;0),"Semak kapasiti",IF(AND(F1456&lt;&gt;"Belum menjawab",F1456&lt;&gt;"Hadir",F1456&lt;&gt;"Tidak hadir"),"Isi jawapan",IF(F1456="Hadir",IF(NOT(ISNUMBER(G1456)),"Semak jumlah hadir",IF(OR(G1456&lt;1,G1456&gt;E1456,MOD(G1456,1)&lt;&gt;0),"Semak jumlah hadir","OK")),IF(AND(G1456&lt;&gt;"",G1456&lt;&gt;0),"Jumlah perlu kosong / 0","OK")))))))</f>
        <v/>
      </c>
    </row>
    <row r="1457" spans="11:12" ht="30" customHeight="1">
      <c r="K1457" s="9">
        <f>IF(L1457="","",IF(AND(L1457="OK",F1457="Hadir"),G1457,0))</f>
        <v/>
      </c>
      <c r="L1457" s="9">
        <f>IF(AND(A1457="",B1457="",C1457="",D1457="",E1457="",F1457="",G1457="",H1457="",I1457="",J1457=""),"",IF(OR(A1457="",C1457="",COUNTIF(MajlisTetamu,B1457)&lt;&gt;1),"Isi ID / majlis / nama",IF(COUNTIFS(TetamuTable[ID kumpulan],A1457,TetamuTable[Majlis],B1457)&gt;1,"ID berganda untuk majlis",IF(NOT(ISNUMBER(E1457)),"Semak kapasiti",IF(OR(E1457&lt;1,MOD(E1457,1)&lt;&gt;0),"Semak kapasiti",IF(AND(F1457&lt;&gt;"Belum menjawab",F1457&lt;&gt;"Hadir",F1457&lt;&gt;"Tidak hadir"),"Isi jawapan",IF(F1457="Hadir",IF(NOT(ISNUMBER(G1457)),"Semak jumlah hadir",IF(OR(G1457&lt;1,G1457&gt;E1457,MOD(G1457,1)&lt;&gt;0),"Semak jumlah hadir","OK")),IF(AND(G1457&lt;&gt;"",G1457&lt;&gt;0),"Jumlah perlu kosong / 0","OK")))))))</f>
        <v/>
      </c>
    </row>
    <row r="1458" spans="11:12" ht="30" customHeight="1">
      <c r="K1458" s="9">
        <f>IF(L1458="","",IF(AND(L1458="OK",F1458="Hadir"),G1458,0))</f>
        <v/>
      </c>
      <c r="L1458" s="9">
        <f>IF(AND(A1458="",B1458="",C1458="",D1458="",E1458="",F1458="",G1458="",H1458="",I1458="",J1458=""),"",IF(OR(A1458="",C1458="",COUNTIF(MajlisTetamu,B1458)&lt;&gt;1),"Isi ID / majlis / nama",IF(COUNTIFS(TetamuTable[ID kumpulan],A1458,TetamuTable[Majlis],B1458)&gt;1,"ID berganda untuk majlis",IF(NOT(ISNUMBER(E1458)),"Semak kapasiti",IF(OR(E1458&lt;1,MOD(E1458,1)&lt;&gt;0),"Semak kapasiti",IF(AND(F1458&lt;&gt;"Belum menjawab",F1458&lt;&gt;"Hadir",F1458&lt;&gt;"Tidak hadir"),"Isi jawapan",IF(F1458="Hadir",IF(NOT(ISNUMBER(G1458)),"Semak jumlah hadir",IF(OR(G1458&lt;1,G1458&gt;E1458,MOD(G1458,1)&lt;&gt;0),"Semak jumlah hadir","OK")),IF(AND(G1458&lt;&gt;"",G1458&lt;&gt;0),"Jumlah perlu kosong / 0","OK")))))))</f>
        <v/>
      </c>
    </row>
    <row r="1459" spans="11:12" ht="30" customHeight="1">
      <c r="K1459" s="9">
        <f>IF(L1459="","",IF(AND(L1459="OK",F1459="Hadir"),G1459,0))</f>
        <v/>
      </c>
      <c r="L1459" s="9">
        <f>IF(AND(A1459="",B1459="",C1459="",D1459="",E1459="",F1459="",G1459="",H1459="",I1459="",J1459=""),"",IF(OR(A1459="",C1459="",COUNTIF(MajlisTetamu,B1459)&lt;&gt;1),"Isi ID / majlis / nama",IF(COUNTIFS(TetamuTable[ID kumpulan],A1459,TetamuTable[Majlis],B1459)&gt;1,"ID berganda untuk majlis",IF(NOT(ISNUMBER(E1459)),"Semak kapasiti",IF(OR(E1459&lt;1,MOD(E1459,1)&lt;&gt;0),"Semak kapasiti",IF(AND(F1459&lt;&gt;"Belum menjawab",F1459&lt;&gt;"Hadir",F1459&lt;&gt;"Tidak hadir"),"Isi jawapan",IF(F1459="Hadir",IF(NOT(ISNUMBER(G1459)),"Semak jumlah hadir",IF(OR(G1459&lt;1,G1459&gt;E1459,MOD(G1459,1)&lt;&gt;0),"Semak jumlah hadir","OK")),IF(AND(G1459&lt;&gt;"",G1459&lt;&gt;0),"Jumlah perlu kosong / 0","OK")))))))</f>
        <v/>
      </c>
    </row>
    <row r="1460" spans="11:12" ht="30" customHeight="1">
      <c r="K1460" s="9">
        <f>IF(L1460="","",IF(AND(L1460="OK",F1460="Hadir"),G1460,0))</f>
        <v/>
      </c>
      <c r="L1460" s="9">
        <f>IF(AND(A1460="",B1460="",C1460="",D1460="",E1460="",F1460="",G1460="",H1460="",I1460="",J1460=""),"",IF(OR(A1460="",C1460="",COUNTIF(MajlisTetamu,B1460)&lt;&gt;1),"Isi ID / majlis / nama",IF(COUNTIFS(TetamuTable[ID kumpulan],A1460,TetamuTable[Majlis],B1460)&gt;1,"ID berganda untuk majlis",IF(NOT(ISNUMBER(E1460)),"Semak kapasiti",IF(OR(E1460&lt;1,MOD(E1460,1)&lt;&gt;0),"Semak kapasiti",IF(AND(F1460&lt;&gt;"Belum menjawab",F1460&lt;&gt;"Hadir",F1460&lt;&gt;"Tidak hadir"),"Isi jawapan",IF(F1460="Hadir",IF(NOT(ISNUMBER(G1460)),"Semak jumlah hadir",IF(OR(G1460&lt;1,G1460&gt;E1460,MOD(G1460,1)&lt;&gt;0),"Semak jumlah hadir","OK")),IF(AND(G1460&lt;&gt;"",G1460&lt;&gt;0),"Jumlah perlu kosong / 0","OK")))))))</f>
        <v/>
      </c>
    </row>
    <row r="1461" spans="11:12" ht="30" customHeight="1">
      <c r="K1461" s="9">
        <f>IF(L1461="","",IF(AND(L1461="OK",F1461="Hadir"),G1461,0))</f>
        <v/>
      </c>
      <c r="L1461" s="9">
        <f>IF(AND(A1461="",B1461="",C1461="",D1461="",E1461="",F1461="",G1461="",H1461="",I1461="",J1461=""),"",IF(OR(A1461="",C1461="",COUNTIF(MajlisTetamu,B1461)&lt;&gt;1),"Isi ID / majlis / nama",IF(COUNTIFS(TetamuTable[ID kumpulan],A1461,TetamuTable[Majlis],B1461)&gt;1,"ID berganda untuk majlis",IF(NOT(ISNUMBER(E1461)),"Semak kapasiti",IF(OR(E1461&lt;1,MOD(E1461,1)&lt;&gt;0),"Semak kapasiti",IF(AND(F1461&lt;&gt;"Belum menjawab",F1461&lt;&gt;"Hadir",F1461&lt;&gt;"Tidak hadir"),"Isi jawapan",IF(F1461="Hadir",IF(NOT(ISNUMBER(G1461)),"Semak jumlah hadir",IF(OR(G1461&lt;1,G1461&gt;E1461,MOD(G1461,1)&lt;&gt;0),"Semak jumlah hadir","OK")),IF(AND(G1461&lt;&gt;"",G1461&lt;&gt;0),"Jumlah perlu kosong / 0","OK")))))))</f>
        <v/>
      </c>
    </row>
    <row r="1462" spans="11:12" ht="30" customHeight="1">
      <c r="K1462" s="9">
        <f>IF(L1462="","",IF(AND(L1462="OK",F1462="Hadir"),G1462,0))</f>
        <v/>
      </c>
      <c r="L1462" s="9">
        <f>IF(AND(A1462="",B1462="",C1462="",D1462="",E1462="",F1462="",G1462="",H1462="",I1462="",J1462=""),"",IF(OR(A1462="",C1462="",COUNTIF(MajlisTetamu,B1462)&lt;&gt;1),"Isi ID / majlis / nama",IF(COUNTIFS(TetamuTable[ID kumpulan],A1462,TetamuTable[Majlis],B1462)&gt;1,"ID berganda untuk majlis",IF(NOT(ISNUMBER(E1462)),"Semak kapasiti",IF(OR(E1462&lt;1,MOD(E1462,1)&lt;&gt;0),"Semak kapasiti",IF(AND(F1462&lt;&gt;"Belum menjawab",F1462&lt;&gt;"Hadir",F1462&lt;&gt;"Tidak hadir"),"Isi jawapan",IF(F1462="Hadir",IF(NOT(ISNUMBER(G1462)),"Semak jumlah hadir",IF(OR(G1462&lt;1,G1462&gt;E1462,MOD(G1462,1)&lt;&gt;0),"Semak jumlah hadir","OK")),IF(AND(G1462&lt;&gt;"",G1462&lt;&gt;0),"Jumlah perlu kosong / 0","OK")))))))</f>
        <v/>
      </c>
    </row>
    <row r="1463" spans="11:12" ht="30" customHeight="1">
      <c r="K1463" s="9">
        <f>IF(L1463="","",IF(AND(L1463="OK",F1463="Hadir"),G1463,0))</f>
        <v/>
      </c>
      <c r="L1463" s="9">
        <f>IF(AND(A1463="",B1463="",C1463="",D1463="",E1463="",F1463="",G1463="",H1463="",I1463="",J1463=""),"",IF(OR(A1463="",C1463="",COUNTIF(MajlisTetamu,B1463)&lt;&gt;1),"Isi ID / majlis / nama",IF(COUNTIFS(TetamuTable[ID kumpulan],A1463,TetamuTable[Majlis],B1463)&gt;1,"ID berganda untuk majlis",IF(NOT(ISNUMBER(E1463)),"Semak kapasiti",IF(OR(E1463&lt;1,MOD(E1463,1)&lt;&gt;0),"Semak kapasiti",IF(AND(F1463&lt;&gt;"Belum menjawab",F1463&lt;&gt;"Hadir",F1463&lt;&gt;"Tidak hadir"),"Isi jawapan",IF(F1463="Hadir",IF(NOT(ISNUMBER(G1463)),"Semak jumlah hadir",IF(OR(G1463&lt;1,G1463&gt;E1463,MOD(G1463,1)&lt;&gt;0),"Semak jumlah hadir","OK")),IF(AND(G1463&lt;&gt;"",G1463&lt;&gt;0),"Jumlah perlu kosong / 0","OK")))))))</f>
        <v/>
      </c>
    </row>
    <row r="1464" spans="11:12" ht="30" customHeight="1">
      <c r="K1464" s="9">
        <f>IF(L1464="","",IF(AND(L1464="OK",F1464="Hadir"),G1464,0))</f>
        <v/>
      </c>
      <c r="L1464" s="9">
        <f>IF(AND(A1464="",B1464="",C1464="",D1464="",E1464="",F1464="",G1464="",H1464="",I1464="",J1464=""),"",IF(OR(A1464="",C1464="",COUNTIF(MajlisTetamu,B1464)&lt;&gt;1),"Isi ID / majlis / nama",IF(COUNTIFS(TetamuTable[ID kumpulan],A1464,TetamuTable[Majlis],B1464)&gt;1,"ID berganda untuk majlis",IF(NOT(ISNUMBER(E1464)),"Semak kapasiti",IF(OR(E1464&lt;1,MOD(E1464,1)&lt;&gt;0),"Semak kapasiti",IF(AND(F1464&lt;&gt;"Belum menjawab",F1464&lt;&gt;"Hadir",F1464&lt;&gt;"Tidak hadir"),"Isi jawapan",IF(F1464="Hadir",IF(NOT(ISNUMBER(G1464)),"Semak jumlah hadir",IF(OR(G1464&lt;1,G1464&gt;E1464,MOD(G1464,1)&lt;&gt;0),"Semak jumlah hadir","OK")),IF(AND(G1464&lt;&gt;"",G1464&lt;&gt;0),"Jumlah perlu kosong / 0","OK")))))))</f>
        <v/>
      </c>
    </row>
    <row r="1465" spans="11:12" ht="30" customHeight="1">
      <c r="K1465" s="9">
        <f>IF(L1465="","",IF(AND(L1465="OK",F1465="Hadir"),G1465,0))</f>
        <v/>
      </c>
      <c r="L1465" s="9">
        <f>IF(AND(A1465="",B1465="",C1465="",D1465="",E1465="",F1465="",G1465="",H1465="",I1465="",J1465=""),"",IF(OR(A1465="",C1465="",COUNTIF(MajlisTetamu,B1465)&lt;&gt;1),"Isi ID / majlis / nama",IF(COUNTIFS(TetamuTable[ID kumpulan],A1465,TetamuTable[Majlis],B1465)&gt;1,"ID berganda untuk majlis",IF(NOT(ISNUMBER(E1465)),"Semak kapasiti",IF(OR(E1465&lt;1,MOD(E1465,1)&lt;&gt;0),"Semak kapasiti",IF(AND(F1465&lt;&gt;"Belum menjawab",F1465&lt;&gt;"Hadir",F1465&lt;&gt;"Tidak hadir"),"Isi jawapan",IF(F1465="Hadir",IF(NOT(ISNUMBER(G1465)),"Semak jumlah hadir",IF(OR(G1465&lt;1,G1465&gt;E1465,MOD(G1465,1)&lt;&gt;0),"Semak jumlah hadir","OK")),IF(AND(G1465&lt;&gt;"",G1465&lt;&gt;0),"Jumlah perlu kosong / 0","OK")))))))</f>
        <v/>
      </c>
    </row>
    <row r="1466" spans="11:12" ht="30" customHeight="1">
      <c r="K1466" s="9">
        <f>IF(L1466="","",IF(AND(L1466="OK",F1466="Hadir"),G1466,0))</f>
        <v/>
      </c>
      <c r="L1466" s="9">
        <f>IF(AND(A1466="",B1466="",C1466="",D1466="",E1466="",F1466="",G1466="",H1466="",I1466="",J1466=""),"",IF(OR(A1466="",C1466="",COUNTIF(MajlisTetamu,B1466)&lt;&gt;1),"Isi ID / majlis / nama",IF(COUNTIFS(TetamuTable[ID kumpulan],A1466,TetamuTable[Majlis],B1466)&gt;1,"ID berganda untuk majlis",IF(NOT(ISNUMBER(E1466)),"Semak kapasiti",IF(OR(E1466&lt;1,MOD(E1466,1)&lt;&gt;0),"Semak kapasiti",IF(AND(F1466&lt;&gt;"Belum menjawab",F1466&lt;&gt;"Hadir",F1466&lt;&gt;"Tidak hadir"),"Isi jawapan",IF(F1466="Hadir",IF(NOT(ISNUMBER(G1466)),"Semak jumlah hadir",IF(OR(G1466&lt;1,G1466&gt;E1466,MOD(G1466,1)&lt;&gt;0),"Semak jumlah hadir","OK")),IF(AND(G1466&lt;&gt;"",G1466&lt;&gt;0),"Jumlah perlu kosong / 0","OK")))))))</f>
        <v/>
      </c>
    </row>
    <row r="1467" spans="11:12" ht="30" customHeight="1">
      <c r="K1467" s="9">
        <f>IF(L1467="","",IF(AND(L1467="OK",F1467="Hadir"),G1467,0))</f>
        <v/>
      </c>
      <c r="L1467" s="9">
        <f>IF(AND(A1467="",B1467="",C1467="",D1467="",E1467="",F1467="",G1467="",H1467="",I1467="",J1467=""),"",IF(OR(A1467="",C1467="",COUNTIF(MajlisTetamu,B1467)&lt;&gt;1),"Isi ID / majlis / nama",IF(COUNTIFS(TetamuTable[ID kumpulan],A1467,TetamuTable[Majlis],B1467)&gt;1,"ID berganda untuk majlis",IF(NOT(ISNUMBER(E1467)),"Semak kapasiti",IF(OR(E1467&lt;1,MOD(E1467,1)&lt;&gt;0),"Semak kapasiti",IF(AND(F1467&lt;&gt;"Belum menjawab",F1467&lt;&gt;"Hadir",F1467&lt;&gt;"Tidak hadir"),"Isi jawapan",IF(F1467="Hadir",IF(NOT(ISNUMBER(G1467)),"Semak jumlah hadir",IF(OR(G1467&lt;1,G1467&gt;E1467,MOD(G1467,1)&lt;&gt;0),"Semak jumlah hadir","OK")),IF(AND(G1467&lt;&gt;"",G1467&lt;&gt;0),"Jumlah perlu kosong / 0","OK")))))))</f>
        <v/>
      </c>
    </row>
    <row r="1468" spans="11:12" ht="30" customHeight="1">
      <c r="K1468" s="9">
        <f>IF(L1468="","",IF(AND(L1468="OK",F1468="Hadir"),G1468,0))</f>
        <v/>
      </c>
      <c r="L1468" s="9">
        <f>IF(AND(A1468="",B1468="",C1468="",D1468="",E1468="",F1468="",G1468="",H1468="",I1468="",J1468=""),"",IF(OR(A1468="",C1468="",COUNTIF(MajlisTetamu,B1468)&lt;&gt;1),"Isi ID / majlis / nama",IF(COUNTIFS(TetamuTable[ID kumpulan],A1468,TetamuTable[Majlis],B1468)&gt;1,"ID berganda untuk majlis",IF(NOT(ISNUMBER(E1468)),"Semak kapasiti",IF(OR(E1468&lt;1,MOD(E1468,1)&lt;&gt;0),"Semak kapasiti",IF(AND(F1468&lt;&gt;"Belum menjawab",F1468&lt;&gt;"Hadir",F1468&lt;&gt;"Tidak hadir"),"Isi jawapan",IF(F1468="Hadir",IF(NOT(ISNUMBER(G1468)),"Semak jumlah hadir",IF(OR(G1468&lt;1,G1468&gt;E1468,MOD(G1468,1)&lt;&gt;0),"Semak jumlah hadir","OK")),IF(AND(G1468&lt;&gt;"",G1468&lt;&gt;0),"Jumlah perlu kosong / 0","OK")))))))</f>
        <v/>
      </c>
    </row>
    <row r="1469" spans="11:12" ht="30" customHeight="1">
      <c r="K1469" s="9">
        <f>IF(L1469="","",IF(AND(L1469="OK",F1469="Hadir"),G1469,0))</f>
        <v/>
      </c>
      <c r="L1469" s="9">
        <f>IF(AND(A1469="",B1469="",C1469="",D1469="",E1469="",F1469="",G1469="",H1469="",I1469="",J1469=""),"",IF(OR(A1469="",C1469="",COUNTIF(MajlisTetamu,B1469)&lt;&gt;1),"Isi ID / majlis / nama",IF(COUNTIFS(TetamuTable[ID kumpulan],A1469,TetamuTable[Majlis],B1469)&gt;1,"ID berganda untuk majlis",IF(NOT(ISNUMBER(E1469)),"Semak kapasiti",IF(OR(E1469&lt;1,MOD(E1469,1)&lt;&gt;0),"Semak kapasiti",IF(AND(F1469&lt;&gt;"Belum menjawab",F1469&lt;&gt;"Hadir",F1469&lt;&gt;"Tidak hadir"),"Isi jawapan",IF(F1469="Hadir",IF(NOT(ISNUMBER(G1469)),"Semak jumlah hadir",IF(OR(G1469&lt;1,G1469&gt;E1469,MOD(G1469,1)&lt;&gt;0),"Semak jumlah hadir","OK")),IF(AND(G1469&lt;&gt;"",G1469&lt;&gt;0),"Jumlah perlu kosong / 0","OK")))))))</f>
        <v/>
      </c>
    </row>
    <row r="1470" spans="11:12" ht="30" customHeight="1">
      <c r="K1470" s="9">
        <f>IF(L1470="","",IF(AND(L1470="OK",F1470="Hadir"),G1470,0))</f>
        <v/>
      </c>
      <c r="L1470" s="9">
        <f>IF(AND(A1470="",B1470="",C1470="",D1470="",E1470="",F1470="",G1470="",H1470="",I1470="",J1470=""),"",IF(OR(A1470="",C1470="",COUNTIF(MajlisTetamu,B1470)&lt;&gt;1),"Isi ID / majlis / nama",IF(COUNTIFS(TetamuTable[ID kumpulan],A1470,TetamuTable[Majlis],B1470)&gt;1,"ID berganda untuk majlis",IF(NOT(ISNUMBER(E1470)),"Semak kapasiti",IF(OR(E1470&lt;1,MOD(E1470,1)&lt;&gt;0),"Semak kapasiti",IF(AND(F1470&lt;&gt;"Belum menjawab",F1470&lt;&gt;"Hadir",F1470&lt;&gt;"Tidak hadir"),"Isi jawapan",IF(F1470="Hadir",IF(NOT(ISNUMBER(G1470)),"Semak jumlah hadir",IF(OR(G1470&lt;1,G1470&gt;E1470,MOD(G1470,1)&lt;&gt;0),"Semak jumlah hadir","OK")),IF(AND(G1470&lt;&gt;"",G1470&lt;&gt;0),"Jumlah perlu kosong / 0","OK")))))))</f>
        <v/>
      </c>
    </row>
    <row r="1471" spans="11:12" ht="30" customHeight="1">
      <c r="K1471" s="9">
        <f>IF(L1471="","",IF(AND(L1471="OK",F1471="Hadir"),G1471,0))</f>
        <v/>
      </c>
      <c r="L1471" s="9">
        <f>IF(AND(A1471="",B1471="",C1471="",D1471="",E1471="",F1471="",G1471="",H1471="",I1471="",J1471=""),"",IF(OR(A1471="",C1471="",COUNTIF(MajlisTetamu,B1471)&lt;&gt;1),"Isi ID / majlis / nama",IF(COUNTIFS(TetamuTable[ID kumpulan],A1471,TetamuTable[Majlis],B1471)&gt;1,"ID berganda untuk majlis",IF(NOT(ISNUMBER(E1471)),"Semak kapasiti",IF(OR(E1471&lt;1,MOD(E1471,1)&lt;&gt;0),"Semak kapasiti",IF(AND(F1471&lt;&gt;"Belum menjawab",F1471&lt;&gt;"Hadir",F1471&lt;&gt;"Tidak hadir"),"Isi jawapan",IF(F1471="Hadir",IF(NOT(ISNUMBER(G1471)),"Semak jumlah hadir",IF(OR(G1471&lt;1,G1471&gt;E1471,MOD(G1471,1)&lt;&gt;0),"Semak jumlah hadir","OK")),IF(AND(G1471&lt;&gt;"",G1471&lt;&gt;0),"Jumlah perlu kosong / 0","OK")))))))</f>
        <v/>
      </c>
    </row>
    <row r="1472" spans="11:12" ht="30" customHeight="1">
      <c r="K1472" s="9">
        <f>IF(L1472="","",IF(AND(L1472="OK",F1472="Hadir"),G1472,0))</f>
        <v/>
      </c>
      <c r="L1472" s="9">
        <f>IF(AND(A1472="",B1472="",C1472="",D1472="",E1472="",F1472="",G1472="",H1472="",I1472="",J1472=""),"",IF(OR(A1472="",C1472="",COUNTIF(MajlisTetamu,B1472)&lt;&gt;1),"Isi ID / majlis / nama",IF(COUNTIFS(TetamuTable[ID kumpulan],A1472,TetamuTable[Majlis],B1472)&gt;1,"ID berganda untuk majlis",IF(NOT(ISNUMBER(E1472)),"Semak kapasiti",IF(OR(E1472&lt;1,MOD(E1472,1)&lt;&gt;0),"Semak kapasiti",IF(AND(F1472&lt;&gt;"Belum menjawab",F1472&lt;&gt;"Hadir",F1472&lt;&gt;"Tidak hadir"),"Isi jawapan",IF(F1472="Hadir",IF(NOT(ISNUMBER(G1472)),"Semak jumlah hadir",IF(OR(G1472&lt;1,G1472&gt;E1472,MOD(G1472,1)&lt;&gt;0),"Semak jumlah hadir","OK")),IF(AND(G1472&lt;&gt;"",G1472&lt;&gt;0),"Jumlah perlu kosong / 0","OK")))))))</f>
        <v/>
      </c>
    </row>
    <row r="1473" spans="11:12" ht="30" customHeight="1">
      <c r="K1473" s="9">
        <f>IF(L1473="","",IF(AND(L1473="OK",F1473="Hadir"),G1473,0))</f>
        <v/>
      </c>
      <c r="L1473" s="9">
        <f>IF(AND(A1473="",B1473="",C1473="",D1473="",E1473="",F1473="",G1473="",H1473="",I1473="",J1473=""),"",IF(OR(A1473="",C1473="",COUNTIF(MajlisTetamu,B1473)&lt;&gt;1),"Isi ID / majlis / nama",IF(COUNTIFS(TetamuTable[ID kumpulan],A1473,TetamuTable[Majlis],B1473)&gt;1,"ID berganda untuk majlis",IF(NOT(ISNUMBER(E1473)),"Semak kapasiti",IF(OR(E1473&lt;1,MOD(E1473,1)&lt;&gt;0),"Semak kapasiti",IF(AND(F1473&lt;&gt;"Belum menjawab",F1473&lt;&gt;"Hadir",F1473&lt;&gt;"Tidak hadir"),"Isi jawapan",IF(F1473="Hadir",IF(NOT(ISNUMBER(G1473)),"Semak jumlah hadir",IF(OR(G1473&lt;1,G1473&gt;E1473,MOD(G1473,1)&lt;&gt;0),"Semak jumlah hadir","OK")),IF(AND(G1473&lt;&gt;"",G1473&lt;&gt;0),"Jumlah perlu kosong / 0","OK")))))))</f>
        <v/>
      </c>
    </row>
    <row r="1474" spans="11:12" ht="30" customHeight="1">
      <c r="K1474" s="9">
        <f>IF(L1474="","",IF(AND(L1474="OK",F1474="Hadir"),G1474,0))</f>
        <v/>
      </c>
      <c r="L1474" s="9">
        <f>IF(AND(A1474="",B1474="",C1474="",D1474="",E1474="",F1474="",G1474="",H1474="",I1474="",J1474=""),"",IF(OR(A1474="",C1474="",COUNTIF(MajlisTetamu,B1474)&lt;&gt;1),"Isi ID / majlis / nama",IF(COUNTIFS(TetamuTable[ID kumpulan],A1474,TetamuTable[Majlis],B1474)&gt;1,"ID berganda untuk majlis",IF(NOT(ISNUMBER(E1474)),"Semak kapasiti",IF(OR(E1474&lt;1,MOD(E1474,1)&lt;&gt;0),"Semak kapasiti",IF(AND(F1474&lt;&gt;"Belum menjawab",F1474&lt;&gt;"Hadir",F1474&lt;&gt;"Tidak hadir"),"Isi jawapan",IF(F1474="Hadir",IF(NOT(ISNUMBER(G1474)),"Semak jumlah hadir",IF(OR(G1474&lt;1,G1474&gt;E1474,MOD(G1474,1)&lt;&gt;0),"Semak jumlah hadir","OK")),IF(AND(G1474&lt;&gt;"",G1474&lt;&gt;0),"Jumlah perlu kosong / 0","OK")))))))</f>
        <v/>
      </c>
    </row>
    <row r="1475" spans="11:12" ht="30" customHeight="1">
      <c r="K1475" s="9">
        <f>IF(L1475="","",IF(AND(L1475="OK",F1475="Hadir"),G1475,0))</f>
        <v/>
      </c>
      <c r="L1475" s="9">
        <f>IF(AND(A1475="",B1475="",C1475="",D1475="",E1475="",F1475="",G1475="",H1475="",I1475="",J1475=""),"",IF(OR(A1475="",C1475="",COUNTIF(MajlisTetamu,B1475)&lt;&gt;1),"Isi ID / majlis / nama",IF(COUNTIFS(TetamuTable[ID kumpulan],A1475,TetamuTable[Majlis],B1475)&gt;1,"ID berganda untuk majlis",IF(NOT(ISNUMBER(E1475)),"Semak kapasiti",IF(OR(E1475&lt;1,MOD(E1475,1)&lt;&gt;0),"Semak kapasiti",IF(AND(F1475&lt;&gt;"Belum menjawab",F1475&lt;&gt;"Hadir",F1475&lt;&gt;"Tidak hadir"),"Isi jawapan",IF(F1475="Hadir",IF(NOT(ISNUMBER(G1475)),"Semak jumlah hadir",IF(OR(G1475&lt;1,G1475&gt;E1475,MOD(G1475,1)&lt;&gt;0),"Semak jumlah hadir","OK")),IF(AND(G1475&lt;&gt;"",G1475&lt;&gt;0),"Jumlah perlu kosong / 0","OK")))))))</f>
        <v/>
      </c>
    </row>
    <row r="1476" spans="11:12" ht="30" customHeight="1">
      <c r="K1476" s="9">
        <f>IF(L1476="","",IF(AND(L1476="OK",F1476="Hadir"),G1476,0))</f>
        <v/>
      </c>
      <c r="L1476" s="9">
        <f>IF(AND(A1476="",B1476="",C1476="",D1476="",E1476="",F1476="",G1476="",H1476="",I1476="",J1476=""),"",IF(OR(A1476="",C1476="",COUNTIF(MajlisTetamu,B1476)&lt;&gt;1),"Isi ID / majlis / nama",IF(COUNTIFS(TetamuTable[ID kumpulan],A1476,TetamuTable[Majlis],B1476)&gt;1,"ID berganda untuk majlis",IF(NOT(ISNUMBER(E1476)),"Semak kapasiti",IF(OR(E1476&lt;1,MOD(E1476,1)&lt;&gt;0),"Semak kapasiti",IF(AND(F1476&lt;&gt;"Belum menjawab",F1476&lt;&gt;"Hadir",F1476&lt;&gt;"Tidak hadir"),"Isi jawapan",IF(F1476="Hadir",IF(NOT(ISNUMBER(G1476)),"Semak jumlah hadir",IF(OR(G1476&lt;1,G1476&gt;E1476,MOD(G1476,1)&lt;&gt;0),"Semak jumlah hadir","OK")),IF(AND(G1476&lt;&gt;"",G1476&lt;&gt;0),"Jumlah perlu kosong / 0","OK")))))))</f>
        <v/>
      </c>
    </row>
    <row r="1477" spans="11:12" ht="30" customHeight="1">
      <c r="K1477" s="9">
        <f>IF(L1477="","",IF(AND(L1477="OK",F1477="Hadir"),G1477,0))</f>
        <v/>
      </c>
      <c r="L1477" s="9">
        <f>IF(AND(A1477="",B1477="",C1477="",D1477="",E1477="",F1477="",G1477="",H1477="",I1477="",J1477=""),"",IF(OR(A1477="",C1477="",COUNTIF(MajlisTetamu,B1477)&lt;&gt;1),"Isi ID / majlis / nama",IF(COUNTIFS(TetamuTable[ID kumpulan],A1477,TetamuTable[Majlis],B1477)&gt;1,"ID berganda untuk majlis",IF(NOT(ISNUMBER(E1477)),"Semak kapasiti",IF(OR(E1477&lt;1,MOD(E1477,1)&lt;&gt;0),"Semak kapasiti",IF(AND(F1477&lt;&gt;"Belum menjawab",F1477&lt;&gt;"Hadir",F1477&lt;&gt;"Tidak hadir"),"Isi jawapan",IF(F1477="Hadir",IF(NOT(ISNUMBER(G1477)),"Semak jumlah hadir",IF(OR(G1477&lt;1,G1477&gt;E1477,MOD(G1477,1)&lt;&gt;0),"Semak jumlah hadir","OK")),IF(AND(G1477&lt;&gt;"",G1477&lt;&gt;0),"Jumlah perlu kosong / 0","OK")))))))</f>
        <v/>
      </c>
    </row>
    <row r="1478" spans="11:12" ht="30" customHeight="1">
      <c r="K1478" s="9">
        <f>IF(L1478="","",IF(AND(L1478="OK",F1478="Hadir"),G1478,0))</f>
        <v/>
      </c>
      <c r="L1478" s="9">
        <f>IF(AND(A1478="",B1478="",C1478="",D1478="",E1478="",F1478="",G1478="",H1478="",I1478="",J1478=""),"",IF(OR(A1478="",C1478="",COUNTIF(MajlisTetamu,B1478)&lt;&gt;1),"Isi ID / majlis / nama",IF(COUNTIFS(TetamuTable[ID kumpulan],A1478,TetamuTable[Majlis],B1478)&gt;1,"ID berganda untuk majlis",IF(NOT(ISNUMBER(E1478)),"Semak kapasiti",IF(OR(E1478&lt;1,MOD(E1478,1)&lt;&gt;0),"Semak kapasiti",IF(AND(F1478&lt;&gt;"Belum menjawab",F1478&lt;&gt;"Hadir",F1478&lt;&gt;"Tidak hadir"),"Isi jawapan",IF(F1478="Hadir",IF(NOT(ISNUMBER(G1478)),"Semak jumlah hadir",IF(OR(G1478&lt;1,G1478&gt;E1478,MOD(G1478,1)&lt;&gt;0),"Semak jumlah hadir","OK")),IF(AND(G1478&lt;&gt;"",G1478&lt;&gt;0),"Jumlah perlu kosong / 0","OK")))))))</f>
        <v/>
      </c>
    </row>
    <row r="1479" spans="11:12" ht="30" customHeight="1">
      <c r="K1479" s="9">
        <f>IF(L1479="","",IF(AND(L1479="OK",F1479="Hadir"),G1479,0))</f>
        <v/>
      </c>
      <c r="L1479" s="9">
        <f>IF(AND(A1479="",B1479="",C1479="",D1479="",E1479="",F1479="",G1479="",H1479="",I1479="",J1479=""),"",IF(OR(A1479="",C1479="",COUNTIF(MajlisTetamu,B1479)&lt;&gt;1),"Isi ID / majlis / nama",IF(COUNTIFS(TetamuTable[ID kumpulan],A1479,TetamuTable[Majlis],B1479)&gt;1,"ID berganda untuk majlis",IF(NOT(ISNUMBER(E1479)),"Semak kapasiti",IF(OR(E1479&lt;1,MOD(E1479,1)&lt;&gt;0),"Semak kapasiti",IF(AND(F1479&lt;&gt;"Belum menjawab",F1479&lt;&gt;"Hadir",F1479&lt;&gt;"Tidak hadir"),"Isi jawapan",IF(F1479="Hadir",IF(NOT(ISNUMBER(G1479)),"Semak jumlah hadir",IF(OR(G1479&lt;1,G1479&gt;E1479,MOD(G1479,1)&lt;&gt;0),"Semak jumlah hadir","OK")),IF(AND(G1479&lt;&gt;"",G1479&lt;&gt;0),"Jumlah perlu kosong / 0","OK")))))))</f>
        <v/>
      </c>
    </row>
    <row r="1480" spans="11:12" ht="30" customHeight="1">
      <c r="K1480" s="9">
        <f>IF(L1480="","",IF(AND(L1480="OK",F1480="Hadir"),G1480,0))</f>
        <v/>
      </c>
      <c r="L1480" s="9">
        <f>IF(AND(A1480="",B1480="",C1480="",D1480="",E1480="",F1480="",G1480="",H1480="",I1480="",J1480=""),"",IF(OR(A1480="",C1480="",COUNTIF(MajlisTetamu,B1480)&lt;&gt;1),"Isi ID / majlis / nama",IF(COUNTIFS(TetamuTable[ID kumpulan],A1480,TetamuTable[Majlis],B1480)&gt;1,"ID berganda untuk majlis",IF(NOT(ISNUMBER(E1480)),"Semak kapasiti",IF(OR(E1480&lt;1,MOD(E1480,1)&lt;&gt;0),"Semak kapasiti",IF(AND(F1480&lt;&gt;"Belum menjawab",F1480&lt;&gt;"Hadir",F1480&lt;&gt;"Tidak hadir"),"Isi jawapan",IF(F1480="Hadir",IF(NOT(ISNUMBER(G1480)),"Semak jumlah hadir",IF(OR(G1480&lt;1,G1480&gt;E1480,MOD(G1480,1)&lt;&gt;0),"Semak jumlah hadir","OK")),IF(AND(G1480&lt;&gt;"",G1480&lt;&gt;0),"Jumlah perlu kosong / 0","OK")))))))</f>
        <v/>
      </c>
    </row>
    <row r="1481" spans="11:12" ht="30" customHeight="1">
      <c r="K1481" s="9">
        <f>IF(L1481="","",IF(AND(L1481="OK",F1481="Hadir"),G1481,0))</f>
        <v/>
      </c>
      <c r="L1481" s="9">
        <f>IF(AND(A1481="",B1481="",C1481="",D1481="",E1481="",F1481="",G1481="",H1481="",I1481="",J1481=""),"",IF(OR(A1481="",C1481="",COUNTIF(MajlisTetamu,B1481)&lt;&gt;1),"Isi ID / majlis / nama",IF(COUNTIFS(TetamuTable[ID kumpulan],A1481,TetamuTable[Majlis],B1481)&gt;1,"ID berganda untuk majlis",IF(NOT(ISNUMBER(E1481)),"Semak kapasiti",IF(OR(E1481&lt;1,MOD(E1481,1)&lt;&gt;0),"Semak kapasiti",IF(AND(F1481&lt;&gt;"Belum menjawab",F1481&lt;&gt;"Hadir",F1481&lt;&gt;"Tidak hadir"),"Isi jawapan",IF(F1481="Hadir",IF(NOT(ISNUMBER(G1481)),"Semak jumlah hadir",IF(OR(G1481&lt;1,G1481&gt;E1481,MOD(G1481,1)&lt;&gt;0),"Semak jumlah hadir","OK")),IF(AND(G1481&lt;&gt;"",G1481&lt;&gt;0),"Jumlah perlu kosong / 0","OK")))))))</f>
        <v/>
      </c>
    </row>
    <row r="1482" spans="11:12" ht="30" customHeight="1">
      <c r="K1482" s="9">
        <f>IF(L1482="","",IF(AND(L1482="OK",F1482="Hadir"),G1482,0))</f>
        <v/>
      </c>
      <c r="L1482" s="9">
        <f>IF(AND(A1482="",B1482="",C1482="",D1482="",E1482="",F1482="",G1482="",H1482="",I1482="",J1482=""),"",IF(OR(A1482="",C1482="",COUNTIF(MajlisTetamu,B1482)&lt;&gt;1),"Isi ID / majlis / nama",IF(COUNTIFS(TetamuTable[ID kumpulan],A1482,TetamuTable[Majlis],B1482)&gt;1,"ID berganda untuk majlis",IF(NOT(ISNUMBER(E1482)),"Semak kapasiti",IF(OR(E1482&lt;1,MOD(E1482,1)&lt;&gt;0),"Semak kapasiti",IF(AND(F1482&lt;&gt;"Belum menjawab",F1482&lt;&gt;"Hadir",F1482&lt;&gt;"Tidak hadir"),"Isi jawapan",IF(F1482="Hadir",IF(NOT(ISNUMBER(G1482)),"Semak jumlah hadir",IF(OR(G1482&lt;1,G1482&gt;E1482,MOD(G1482,1)&lt;&gt;0),"Semak jumlah hadir","OK")),IF(AND(G1482&lt;&gt;"",G1482&lt;&gt;0),"Jumlah perlu kosong / 0","OK")))))))</f>
        <v/>
      </c>
    </row>
    <row r="1483" spans="11:12" ht="30" customHeight="1">
      <c r="K1483" s="9">
        <f>IF(L1483="","",IF(AND(L1483="OK",F1483="Hadir"),G1483,0))</f>
        <v/>
      </c>
      <c r="L1483" s="9">
        <f>IF(AND(A1483="",B1483="",C1483="",D1483="",E1483="",F1483="",G1483="",H1483="",I1483="",J1483=""),"",IF(OR(A1483="",C1483="",COUNTIF(MajlisTetamu,B1483)&lt;&gt;1),"Isi ID / majlis / nama",IF(COUNTIFS(TetamuTable[ID kumpulan],A1483,TetamuTable[Majlis],B1483)&gt;1,"ID berganda untuk majlis",IF(NOT(ISNUMBER(E1483)),"Semak kapasiti",IF(OR(E1483&lt;1,MOD(E1483,1)&lt;&gt;0),"Semak kapasiti",IF(AND(F1483&lt;&gt;"Belum menjawab",F1483&lt;&gt;"Hadir",F1483&lt;&gt;"Tidak hadir"),"Isi jawapan",IF(F1483="Hadir",IF(NOT(ISNUMBER(G1483)),"Semak jumlah hadir",IF(OR(G1483&lt;1,G1483&gt;E1483,MOD(G1483,1)&lt;&gt;0),"Semak jumlah hadir","OK")),IF(AND(G1483&lt;&gt;"",G1483&lt;&gt;0),"Jumlah perlu kosong / 0","OK")))))))</f>
        <v/>
      </c>
    </row>
    <row r="1484" spans="11:12" ht="30" customHeight="1">
      <c r="K1484" s="9">
        <f>IF(L1484="","",IF(AND(L1484="OK",F1484="Hadir"),G1484,0))</f>
        <v/>
      </c>
      <c r="L1484" s="9">
        <f>IF(AND(A1484="",B1484="",C1484="",D1484="",E1484="",F1484="",G1484="",H1484="",I1484="",J1484=""),"",IF(OR(A1484="",C1484="",COUNTIF(MajlisTetamu,B1484)&lt;&gt;1),"Isi ID / majlis / nama",IF(COUNTIFS(TetamuTable[ID kumpulan],A1484,TetamuTable[Majlis],B1484)&gt;1,"ID berganda untuk majlis",IF(NOT(ISNUMBER(E1484)),"Semak kapasiti",IF(OR(E1484&lt;1,MOD(E1484,1)&lt;&gt;0),"Semak kapasiti",IF(AND(F1484&lt;&gt;"Belum menjawab",F1484&lt;&gt;"Hadir",F1484&lt;&gt;"Tidak hadir"),"Isi jawapan",IF(F1484="Hadir",IF(NOT(ISNUMBER(G1484)),"Semak jumlah hadir",IF(OR(G1484&lt;1,G1484&gt;E1484,MOD(G1484,1)&lt;&gt;0),"Semak jumlah hadir","OK")),IF(AND(G1484&lt;&gt;"",G1484&lt;&gt;0),"Jumlah perlu kosong / 0","OK")))))))</f>
        <v/>
      </c>
    </row>
    <row r="1485" spans="11:12" ht="30" customHeight="1">
      <c r="K1485" s="9">
        <f>IF(L1485="","",IF(AND(L1485="OK",F1485="Hadir"),G1485,0))</f>
        <v/>
      </c>
      <c r="L1485" s="9">
        <f>IF(AND(A1485="",B1485="",C1485="",D1485="",E1485="",F1485="",G1485="",H1485="",I1485="",J1485=""),"",IF(OR(A1485="",C1485="",COUNTIF(MajlisTetamu,B1485)&lt;&gt;1),"Isi ID / majlis / nama",IF(COUNTIFS(TetamuTable[ID kumpulan],A1485,TetamuTable[Majlis],B1485)&gt;1,"ID berganda untuk majlis",IF(NOT(ISNUMBER(E1485)),"Semak kapasiti",IF(OR(E1485&lt;1,MOD(E1485,1)&lt;&gt;0),"Semak kapasiti",IF(AND(F1485&lt;&gt;"Belum menjawab",F1485&lt;&gt;"Hadir",F1485&lt;&gt;"Tidak hadir"),"Isi jawapan",IF(F1485="Hadir",IF(NOT(ISNUMBER(G1485)),"Semak jumlah hadir",IF(OR(G1485&lt;1,G1485&gt;E1485,MOD(G1485,1)&lt;&gt;0),"Semak jumlah hadir","OK")),IF(AND(G1485&lt;&gt;"",G1485&lt;&gt;0),"Jumlah perlu kosong / 0","OK")))))))</f>
        <v/>
      </c>
    </row>
    <row r="1486" spans="11:12" ht="30" customHeight="1">
      <c r="K1486" s="9">
        <f>IF(L1486="","",IF(AND(L1486="OK",F1486="Hadir"),G1486,0))</f>
        <v/>
      </c>
      <c r="L1486" s="9">
        <f>IF(AND(A1486="",B1486="",C1486="",D1486="",E1486="",F1486="",G1486="",H1486="",I1486="",J1486=""),"",IF(OR(A1486="",C1486="",COUNTIF(MajlisTetamu,B1486)&lt;&gt;1),"Isi ID / majlis / nama",IF(COUNTIFS(TetamuTable[ID kumpulan],A1486,TetamuTable[Majlis],B1486)&gt;1,"ID berganda untuk majlis",IF(NOT(ISNUMBER(E1486)),"Semak kapasiti",IF(OR(E1486&lt;1,MOD(E1486,1)&lt;&gt;0),"Semak kapasiti",IF(AND(F1486&lt;&gt;"Belum menjawab",F1486&lt;&gt;"Hadir",F1486&lt;&gt;"Tidak hadir"),"Isi jawapan",IF(F1486="Hadir",IF(NOT(ISNUMBER(G1486)),"Semak jumlah hadir",IF(OR(G1486&lt;1,G1486&gt;E1486,MOD(G1486,1)&lt;&gt;0),"Semak jumlah hadir","OK")),IF(AND(G1486&lt;&gt;"",G1486&lt;&gt;0),"Jumlah perlu kosong / 0","OK")))))))</f>
        <v/>
      </c>
    </row>
    <row r="1487" spans="11:12" ht="30" customHeight="1">
      <c r="K1487" s="9">
        <f>IF(L1487="","",IF(AND(L1487="OK",F1487="Hadir"),G1487,0))</f>
        <v/>
      </c>
      <c r="L1487" s="9">
        <f>IF(AND(A1487="",B1487="",C1487="",D1487="",E1487="",F1487="",G1487="",H1487="",I1487="",J1487=""),"",IF(OR(A1487="",C1487="",COUNTIF(MajlisTetamu,B1487)&lt;&gt;1),"Isi ID / majlis / nama",IF(COUNTIFS(TetamuTable[ID kumpulan],A1487,TetamuTable[Majlis],B1487)&gt;1,"ID berganda untuk majlis",IF(NOT(ISNUMBER(E1487)),"Semak kapasiti",IF(OR(E1487&lt;1,MOD(E1487,1)&lt;&gt;0),"Semak kapasiti",IF(AND(F1487&lt;&gt;"Belum menjawab",F1487&lt;&gt;"Hadir",F1487&lt;&gt;"Tidak hadir"),"Isi jawapan",IF(F1487="Hadir",IF(NOT(ISNUMBER(G1487)),"Semak jumlah hadir",IF(OR(G1487&lt;1,G1487&gt;E1487,MOD(G1487,1)&lt;&gt;0),"Semak jumlah hadir","OK")),IF(AND(G1487&lt;&gt;"",G1487&lt;&gt;0),"Jumlah perlu kosong / 0","OK")))))))</f>
        <v/>
      </c>
    </row>
    <row r="1488" spans="11:12" ht="30" customHeight="1">
      <c r="K1488" s="9">
        <f>IF(L1488="","",IF(AND(L1488="OK",F1488="Hadir"),G1488,0))</f>
        <v/>
      </c>
      <c r="L1488" s="9">
        <f>IF(AND(A1488="",B1488="",C1488="",D1488="",E1488="",F1488="",G1488="",H1488="",I1488="",J1488=""),"",IF(OR(A1488="",C1488="",COUNTIF(MajlisTetamu,B1488)&lt;&gt;1),"Isi ID / majlis / nama",IF(COUNTIFS(TetamuTable[ID kumpulan],A1488,TetamuTable[Majlis],B1488)&gt;1,"ID berganda untuk majlis",IF(NOT(ISNUMBER(E1488)),"Semak kapasiti",IF(OR(E1488&lt;1,MOD(E1488,1)&lt;&gt;0),"Semak kapasiti",IF(AND(F1488&lt;&gt;"Belum menjawab",F1488&lt;&gt;"Hadir",F1488&lt;&gt;"Tidak hadir"),"Isi jawapan",IF(F1488="Hadir",IF(NOT(ISNUMBER(G1488)),"Semak jumlah hadir",IF(OR(G1488&lt;1,G1488&gt;E1488,MOD(G1488,1)&lt;&gt;0),"Semak jumlah hadir","OK")),IF(AND(G1488&lt;&gt;"",G1488&lt;&gt;0),"Jumlah perlu kosong / 0","OK")))))))</f>
        <v/>
      </c>
    </row>
    <row r="1489" spans="11:12" ht="30" customHeight="1">
      <c r="K1489" s="9">
        <f>IF(L1489="","",IF(AND(L1489="OK",F1489="Hadir"),G1489,0))</f>
        <v/>
      </c>
      <c r="L1489" s="9">
        <f>IF(AND(A1489="",B1489="",C1489="",D1489="",E1489="",F1489="",G1489="",H1489="",I1489="",J1489=""),"",IF(OR(A1489="",C1489="",COUNTIF(MajlisTetamu,B1489)&lt;&gt;1),"Isi ID / majlis / nama",IF(COUNTIFS(TetamuTable[ID kumpulan],A1489,TetamuTable[Majlis],B1489)&gt;1,"ID berganda untuk majlis",IF(NOT(ISNUMBER(E1489)),"Semak kapasiti",IF(OR(E1489&lt;1,MOD(E1489,1)&lt;&gt;0),"Semak kapasiti",IF(AND(F1489&lt;&gt;"Belum menjawab",F1489&lt;&gt;"Hadir",F1489&lt;&gt;"Tidak hadir"),"Isi jawapan",IF(F1489="Hadir",IF(NOT(ISNUMBER(G1489)),"Semak jumlah hadir",IF(OR(G1489&lt;1,G1489&gt;E1489,MOD(G1489,1)&lt;&gt;0),"Semak jumlah hadir","OK")),IF(AND(G1489&lt;&gt;"",G1489&lt;&gt;0),"Jumlah perlu kosong / 0","OK")))))))</f>
        <v/>
      </c>
    </row>
    <row r="1490" spans="11:12" ht="30" customHeight="1">
      <c r="K1490" s="9">
        <f>IF(L1490="","",IF(AND(L1490="OK",F1490="Hadir"),G1490,0))</f>
        <v/>
      </c>
      <c r="L1490" s="9">
        <f>IF(AND(A1490="",B1490="",C1490="",D1490="",E1490="",F1490="",G1490="",H1490="",I1490="",J1490=""),"",IF(OR(A1490="",C1490="",COUNTIF(MajlisTetamu,B1490)&lt;&gt;1),"Isi ID / majlis / nama",IF(COUNTIFS(TetamuTable[ID kumpulan],A1490,TetamuTable[Majlis],B1490)&gt;1,"ID berganda untuk majlis",IF(NOT(ISNUMBER(E1490)),"Semak kapasiti",IF(OR(E1490&lt;1,MOD(E1490,1)&lt;&gt;0),"Semak kapasiti",IF(AND(F1490&lt;&gt;"Belum menjawab",F1490&lt;&gt;"Hadir",F1490&lt;&gt;"Tidak hadir"),"Isi jawapan",IF(F1490="Hadir",IF(NOT(ISNUMBER(G1490)),"Semak jumlah hadir",IF(OR(G1490&lt;1,G1490&gt;E1490,MOD(G1490,1)&lt;&gt;0),"Semak jumlah hadir","OK")),IF(AND(G1490&lt;&gt;"",G1490&lt;&gt;0),"Jumlah perlu kosong / 0","OK")))))))</f>
        <v/>
      </c>
    </row>
    <row r="1491" spans="11:12" ht="30" customHeight="1">
      <c r="K1491" s="9">
        <f>IF(L1491="","",IF(AND(L1491="OK",F1491="Hadir"),G1491,0))</f>
        <v/>
      </c>
      <c r="L1491" s="9">
        <f>IF(AND(A1491="",B1491="",C1491="",D1491="",E1491="",F1491="",G1491="",H1491="",I1491="",J1491=""),"",IF(OR(A1491="",C1491="",COUNTIF(MajlisTetamu,B1491)&lt;&gt;1),"Isi ID / majlis / nama",IF(COUNTIFS(TetamuTable[ID kumpulan],A1491,TetamuTable[Majlis],B1491)&gt;1,"ID berganda untuk majlis",IF(NOT(ISNUMBER(E1491)),"Semak kapasiti",IF(OR(E1491&lt;1,MOD(E1491,1)&lt;&gt;0),"Semak kapasiti",IF(AND(F1491&lt;&gt;"Belum menjawab",F1491&lt;&gt;"Hadir",F1491&lt;&gt;"Tidak hadir"),"Isi jawapan",IF(F1491="Hadir",IF(NOT(ISNUMBER(G1491)),"Semak jumlah hadir",IF(OR(G1491&lt;1,G1491&gt;E1491,MOD(G1491,1)&lt;&gt;0),"Semak jumlah hadir","OK")),IF(AND(G1491&lt;&gt;"",G1491&lt;&gt;0),"Jumlah perlu kosong / 0","OK")))))))</f>
        <v/>
      </c>
    </row>
    <row r="1492" spans="11:12" ht="30" customHeight="1">
      <c r="K1492" s="9">
        <f>IF(L1492="","",IF(AND(L1492="OK",F1492="Hadir"),G1492,0))</f>
        <v/>
      </c>
      <c r="L1492" s="9">
        <f>IF(AND(A1492="",B1492="",C1492="",D1492="",E1492="",F1492="",G1492="",H1492="",I1492="",J1492=""),"",IF(OR(A1492="",C1492="",COUNTIF(MajlisTetamu,B1492)&lt;&gt;1),"Isi ID / majlis / nama",IF(COUNTIFS(TetamuTable[ID kumpulan],A1492,TetamuTable[Majlis],B1492)&gt;1,"ID berganda untuk majlis",IF(NOT(ISNUMBER(E1492)),"Semak kapasiti",IF(OR(E1492&lt;1,MOD(E1492,1)&lt;&gt;0),"Semak kapasiti",IF(AND(F1492&lt;&gt;"Belum menjawab",F1492&lt;&gt;"Hadir",F1492&lt;&gt;"Tidak hadir"),"Isi jawapan",IF(F1492="Hadir",IF(NOT(ISNUMBER(G1492)),"Semak jumlah hadir",IF(OR(G1492&lt;1,G1492&gt;E1492,MOD(G1492,1)&lt;&gt;0),"Semak jumlah hadir","OK")),IF(AND(G1492&lt;&gt;"",G1492&lt;&gt;0),"Jumlah perlu kosong / 0","OK")))))))</f>
        <v/>
      </c>
    </row>
    <row r="1493" spans="11:12" ht="30" customHeight="1">
      <c r="K1493" s="9">
        <f>IF(L1493="","",IF(AND(L1493="OK",F1493="Hadir"),G1493,0))</f>
        <v/>
      </c>
      <c r="L1493" s="9">
        <f>IF(AND(A1493="",B1493="",C1493="",D1493="",E1493="",F1493="",G1493="",H1493="",I1493="",J1493=""),"",IF(OR(A1493="",C1493="",COUNTIF(MajlisTetamu,B1493)&lt;&gt;1),"Isi ID / majlis / nama",IF(COUNTIFS(TetamuTable[ID kumpulan],A1493,TetamuTable[Majlis],B1493)&gt;1,"ID berganda untuk majlis",IF(NOT(ISNUMBER(E1493)),"Semak kapasiti",IF(OR(E1493&lt;1,MOD(E1493,1)&lt;&gt;0),"Semak kapasiti",IF(AND(F1493&lt;&gt;"Belum menjawab",F1493&lt;&gt;"Hadir",F1493&lt;&gt;"Tidak hadir"),"Isi jawapan",IF(F1493="Hadir",IF(NOT(ISNUMBER(G1493)),"Semak jumlah hadir",IF(OR(G1493&lt;1,G1493&gt;E1493,MOD(G1493,1)&lt;&gt;0),"Semak jumlah hadir","OK")),IF(AND(G1493&lt;&gt;"",G1493&lt;&gt;0),"Jumlah perlu kosong / 0","OK")))))))</f>
        <v/>
      </c>
    </row>
    <row r="1494" spans="11:12" ht="30" customHeight="1">
      <c r="K1494" s="9">
        <f>IF(L1494="","",IF(AND(L1494="OK",F1494="Hadir"),G1494,0))</f>
        <v/>
      </c>
      <c r="L1494" s="9">
        <f>IF(AND(A1494="",B1494="",C1494="",D1494="",E1494="",F1494="",G1494="",H1494="",I1494="",J1494=""),"",IF(OR(A1494="",C1494="",COUNTIF(MajlisTetamu,B1494)&lt;&gt;1),"Isi ID / majlis / nama",IF(COUNTIFS(TetamuTable[ID kumpulan],A1494,TetamuTable[Majlis],B1494)&gt;1,"ID berganda untuk majlis",IF(NOT(ISNUMBER(E1494)),"Semak kapasiti",IF(OR(E1494&lt;1,MOD(E1494,1)&lt;&gt;0),"Semak kapasiti",IF(AND(F1494&lt;&gt;"Belum menjawab",F1494&lt;&gt;"Hadir",F1494&lt;&gt;"Tidak hadir"),"Isi jawapan",IF(F1494="Hadir",IF(NOT(ISNUMBER(G1494)),"Semak jumlah hadir",IF(OR(G1494&lt;1,G1494&gt;E1494,MOD(G1494,1)&lt;&gt;0),"Semak jumlah hadir","OK")),IF(AND(G1494&lt;&gt;"",G1494&lt;&gt;0),"Jumlah perlu kosong / 0","OK")))))))</f>
        <v/>
      </c>
    </row>
    <row r="1495" spans="11:12" ht="30" customHeight="1">
      <c r="K1495" s="9">
        <f>IF(L1495="","",IF(AND(L1495="OK",F1495="Hadir"),G1495,0))</f>
        <v/>
      </c>
      <c r="L1495" s="9">
        <f>IF(AND(A1495="",B1495="",C1495="",D1495="",E1495="",F1495="",G1495="",H1495="",I1495="",J1495=""),"",IF(OR(A1495="",C1495="",COUNTIF(MajlisTetamu,B1495)&lt;&gt;1),"Isi ID / majlis / nama",IF(COUNTIFS(TetamuTable[ID kumpulan],A1495,TetamuTable[Majlis],B1495)&gt;1,"ID berganda untuk majlis",IF(NOT(ISNUMBER(E1495)),"Semak kapasiti",IF(OR(E1495&lt;1,MOD(E1495,1)&lt;&gt;0),"Semak kapasiti",IF(AND(F1495&lt;&gt;"Belum menjawab",F1495&lt;&gt;"Hadir",F1495&lt;&gt;"Tidak hadir"),"Isi jawapan",IF(F1495="Hadir",IF(NOT(ISNUMBER(G1495)),"Semak jumlah hadir",IF(OR(G1495&lt;1,G1495&gt;E1495,MOD(G1495,1)&lt;&gt;0),"Semak jumlah hadir","OK")),IF(AND(G1495&lt;&gt;"",G1495&lt;&gt;0),"Jumlah perlu kosong / 0","OK")))))))</f>
        <v/>
      </c>
    </row>
    <row r="1496" spans="11:12" ht="30" customHeight="1">
      <c r="K1496" s="9">
        <f>IF(L1496="","",IF(AND(L1496="OK",F1496="Hadir"),G1496,0))</f>
        <v/>
      </c>
      <c r="L1496" s="9">
        <f>IF(AND(A1496="",B1496="",C1496="",D1496="",E1496="",F1496="",G1496="",H1496="",I1496="",J1496=""),"",IF(OR(A1496="",C1496="",COUNTIF(MajlisTetamu,B1496)&lt;&gt;1),"Isi ID / majlis / nama",IF(COUNTIFS(TetamuTable[ID kumpulan],A1496,TetamuTable[Majlis],B1496)&gt;1,"ID berganda untuk majlis",IF(NOT(ISNUMBER(E1496)),"Semak kapasiti",IF(OR(E1496&lt;1,MOD(E1496,1)&lt;&gt;0),"Semak kapasiti",IF(AND(F1496&lt;&gt;"Belum menjawab",F1496&lt;&gt;"Hadir",F1496&lt;&gt;"Tidak hadir"),"Isi jawapan",IF(F1496="Hadir",IF(NOT(ISNUMBER(G1496)),"Semak jumlah hadir",IF(OR(G1496&lt;1,G1496&gt;E1496,MOD(G1496,1)&lt;&gt;0),"Semak jumlah hadir","OK")),IF(AND(G1496&lt;&gt;"",G1496&lt;&gt;0),"Jumlah perlu kosong / 0","OK")))))))</f>
        <v/>
      </c>
    </row>
    <row r="1497" spans="11:12" ht="30" customHeight="1">
      <c r="K1497" s="9">
        <f>IF(L1497="","",IF(AND(L1497="OK",F1497="Hadir"),G1497,0))</f>
        <v/>
      </c>
      <c r="L1497" s="9">
        <f>IF(AND(A1497="",B1497="",C1497="",D1497="",E1497="",F1497="",G1497="",H1497="",I1497="",J1497=""),"",IF(OR(A1497="",C1497="",COUNTIF(MajlisTetamu,B1497)&lt;&gt;1),"Isi ID / majlis / nama",IF(COUNTIFS(TetamuTable[ID kumpulan],A1497,TetamuTable[Majlis],B1497)&gt;1,"ID berganda untuk majlis",IF(NOT(ISNUMBER(E1497)),"Semak kapasiti",IF(OR(E1497&lt;1,MOD(E1497,1)&lt;&gt;0),"Semak kapasiti",IF(AND(F1497&lt;&gt;"Belum menjawab",F1497&lt;&gt;"Hadir",F1497&lt;&gt;"Tidak hadir"),"Isi jawapan",IF(F1497="Hadir",IF(NOT(ISNUMBER(G1497)),"Semak jumlah hadir",IF(OR(G1497&lt;1,G1497&gt;E1497,MOD(G1497,1)&lt;&gt;0),"Semak jumlah hadir","OK")),IF(AND(G1497&lt;&gt;"",G1497&lt;&gt;0),"Jumlah perlu kosong / 0","OK")))))))</f>
        <v/>
      </c>
    </row>
    <row r="1498" spans="11:12" ht="30" customHeight="1">
      <c r="K1498" s="9">
        <f>IF(L1498="","",IF(AND(L1498="OK",F1498="Hadir"),G1498,0))</f>
        <v/>
      </c>
      <c r="L1498" s="9">
        <f>IF(AND(A1498="",B1498="",C1498="",D1498="",E1498="",F1498="",G1498="",H1498="",I1498="",J1498=""),"",IF(OR(A1498="",C1498="",COUNTIF(MajlisTetamu,B1498)&lt;&gt;1),"Isi ID / majlis / nama",IF(COUNTIFS(TetamuTable[ID kumpulan],A1498,TetamuTable[Majlis],B1498)&gt;1,"ID berganda untuk majlis",IF(NOT(ISNUMBER(E1498)),"Semak kapasiti",IF(OR(E1498&lt;1,MOD(E1498,1)&lt;&gt;0),"Semak kapasiti",IF(AND(F1498&lt;&gt;"Belum menjawab",F1498&lt;&gt;"Hadir",F1498&lt;&gt;"Tidak hadir"),"Isi jawapan",IF(F1498="Hadir",IF(NOT(ISNUMBER(G1498)),"Semak jumlah hadir",IF(OR(G1498&lt;1,G1498&gt;E1498,MOD(G1498,1)&lt;&gt;0),"Semak jumlah hadir","OK")),IF(AND(G1498&lt;&gt;"",G1498&lt;&gt;0),"Jumlah perlu kosong / 0","OK")))))))</f>
        <v/>
      </c>
    </row>
    <row r="1499" spans="11:12" ht="30" customHeight="1">
      <c r="K1499" s="9">
        <f>IF(L1499="","",IF(AND(L1499="OK",F1499="Hadir"),G1499,0))</f>
        <v/>
      </c>
      <c r="L1499" s="9">
        <f>IF(AND(A1499="",B1499="",C1499="",D1499="",E1499="",F1499="",G1499="",H1499="",I1499="",J1499=""),"",IF(OR(A1499="",C1499="",COUNTIF(MajlisTetamu,B1499)&lt;&gt;1),"Isi ID / majlis / nama",IF(COUNTIFS(TetamuTable[ID kumpulan],A1499,TetamuTable[Majlis],B1499)&gt;1,"ID berganda untuk majlis",IF(NOT(ISNUMBER(E1499)),"Semak kapasiti",IF(OR(E1499&lt;1,MOD(E1499,1)&lt;&gt;0),"Semak kapasiti",IF(AND(F1499&lt;&gt;"Belum menjawab",F1499&lt;&gt;"Hadir",F1499&lt;&gt;"Tidak hadir"),"Isi jawapan",IF(F1499="Hadir",IF(NOT(ISNUMBER(G1499)),"Semak jumlah hadir",IF(OR(G1499&lt;1,G1499&gt;E1499,MOD(G1499,1)&lt;&gt;0),"Semak jumlah hadir","OK")),IF(AND(G1499&lt;&gt;"",G1499&lt;&gt;0),"Jumlah perlu kosong / 0","OK")))))))</f>
        <v/>
      </c>
    </row>
    <row r="1500" spans="11:12" ht="30" customHeight="1">
      <c r="K1500" s="9">
        <f>IF(L1500="","",IF(AND(L1500="OK",F1500="Hadir"),G1500,0))</f>
        <v/>
      </c>
      <c r="L1500" s="9">
        <f>IF(AND(A1500="",B1500="",C1500="",D1500="",E1500="",F1500="",G1500="",H1500="",I1500="",J1500=""),"",IF(OR(A1500="",C1500="",COUNTIF(MajlisTetamu,B1500)&lt;&gt;1),"Isi ID / majlis / nama",IF(COUNTIFS(TetamuTable[ID kumpulan],A1500,TetamuTable[Majlis],B1500)&gt;1,"ID berganda untuk majlis",IF(NOT(ISNUMBER(E1500)),"Semak kapasiti",IF(OR(E1500&lt;1,MOD(E1500,1)&lt;&gt;0),"Semak kapasiti",IF(AND(F1500&lt;&gt;"Belum menjawab",F1500&lt;&gt;"Hadir",F1500&lt;&gt;"Tidak hadir"),"Isi jawapan",IF(F1500="Hadir",IF(NOT(ISNUMBER(G1500)),"Semak jumlah hadir",IF(OR(G1500&lt;1,G1500&gt;E1500,MOD(G1500,1)&lt;&gt;0),"Semak jumlah hadir","OK")),IF(AND(G1500&lt;&gt;"",G1500&lt;&gt;0),"Jumlah perlu kosong / 0","OK")))))))</f>
        <v/>
      </c>
    </row>
    <row r="1501" spans="11:12" ht="30" customHeight="1">
      <c r="K1501" s="9">
        <f>IF(L1501="","",IF(AND(L1501="OK",F1501="Hadir"),G1501,0))</f>
        <v/>
      </c>
      <c r="L1501" s="9">
        <f>IF(AND(A1501="",B1501="",C1501="",D1501="",E1501="",F1501="",G1501="",H1501="",I1501="",J1501=""),"",IF(OR(A1501="",C1501="",COUNTIF(MajlisTetamu,B1501)&lt;&gt;1),"Isi ID / majlis / nama",IF(COUNTIFS(TetamuTable[ID kumpulan],A1501,TetamuTable[Majlis],B1501)&gt;1,"ID berganda untuk majlis",IF(NOT(ISNUMBER(E1501)),"Semak kapasiti",IF(OR(E1501&lt;1,MOD(E1501,1)&lt;&gt;0),"Semak kapasiti",IF(AND(F1501&lt;&gt;"Belum menjawab",F1501&lt;&gt;"Hadir",F1501&lt;&gt;"Tidak hadir"),"Isi jawapan",IF(F1501="Hadir",IF(NOT(ISNUMBER(G1501)),"Semak jumlah hadir",IF(OR(G1501&lt;1,G1501&gt;E1501,MOD(G1501,1)&lt;&gt;0),"Semak jumlah hadir","OK")),IF(AND(G1501&lt;&gt;"",G1501&lt;&gt;0),"Jumlah perlu kosong / 0","OK")))))))</f>
        <v/>
      </c>
    </row>
    <row r="1502" spans="11:12" ht="30" customHeight="1">
      <c r="K1502" s="9">
        <f>IF(L1502="","",IF(AND(L1502="OK",F1502="Hadir"),G1502,0))</f>
        <v/>
      </c>
      <c r="L1502" s="9">
        <f>IF(AND(A1502="",B1502="",C1502="",D1502="",E1502="",F1502="",G1502="",H1502="",I1502="",J1502=""),"",IF(OR(A1502="",C1502="",COUNTIF(MajlisTetamu,B1502)&lt;&gt;1),"Isi ID / majlis / nama",IF(COUNTIFS(TetamuTable[ID kumpulan],A1502,TetamuTable[Majlis],B1502)&gt;1,"ID berganda untuk majlis",IF(NOT(ISNUMBER(E1502)),"Semak kapasiti",IF(OR(E1502&lt;1,MOD(E1502,1)&lt;&gt;0),"Semak kapasiti",IF(AND(F1502&lt;&gt;"Belum menjawab",F1502&lt;&gt;"Hadir",F1502&lt;&gt;"Tidak hadir"),"Isi jawapan",IF(F1502="Hadir",IF(NOT(ISNUMBER(G1502)),"Semak jumlah hadir",IF(OR(G1502&lt;1,G1502&gt;E1502,MOD(G1502,1)&lt;&gt;0),"Semak jumlah hadir","OK")),IF(AND(G1502&lt;&gt;"",G1502&lt;&gt;0),"Jumlah perlu kosong / 0","OK")))))))</f>
        <v/>
      </c>
    </row>
    <row r="1503" spans="11:12" ht="30" customHeight="1">
      <c r="K1503" s="9">
        <f>IF(L1503="","",IF(AND(L1503="OK",F1503="Hadir"),G1503,0))</f>
        <v/>
      </c>
      <c r="L1503" s="9">
        <f>IF(AND(A1503="",B1503="",C1503="",D1503="",E1503="",F1503="",G1503="",H1503="",I1503="",J1503=""),"",IF(OR(A1503="",C1503="",COUNTIF(MajlisTetamu,B1503)&lt;&gt;1),"Isi ID / majlis / nama",IF(COUNTIFS(TetamuTable[ID kumpulan],A1503,TetamuTable[Majlis],B1503)&gt;1,"ID berganda untuk majlis",IF(NOT(ISNUMBER(E1503)),"Semak kapasiti",IF(OR(E1503&lt;1,MOD(E1503,1)&lt;&gt;0),"Semak kapasiti",IF(AND(F1503&lt;&gt;"Belum menjawab",F1503&lt;&gt;"Hadir",F1503&lt;&gt;"Tidak hadir"),"Isi jawapan",IF(F1503="Hadir",IF(NOT(ISNUMBER(G1503)),"Semak jumlah hadir",IF(OR(G1503&lt;1,G1503&gt;E1503,MOD(G1503,1)&lt;&gt;0),"Semak jumlah hadir","OK")),IF(AND(G1503&lt;&gt;"",G1503&lt;&gt;0),"Jumlah perlu kosong / 0","OK")))))))</f>
        <v/>
      </c>
    </row>
    <row r="1504" spans="11:12" ht="30" customHeight="1">
      <c r="K1504" s="9">
        <f>IF(L1504="","",IF(AND(L1504="OK",F1504="Hadir"),G1504,0))</f>
        <v/>
      </c>
      <c r="L1504" s="9">
        <f>IF(AND(A1504="",B1504="",C1504="",D1504="",E1504="",F1504="",G1504="",H1504="",I1504="",J1504=""),"",IF(OR(A1504="",C1504="",COUNTIF(MajlisTetamu,B1504)&lt;&gt;1),"Isi ID / majlis / nama",IF(COUNTIFS(TetamuTable[ID kumpulan],A1504,TetamuTable[Majlis],B1504)&gt;1,"ID berganda untuk majlis",IF(NOT(ISNUMBER(E1504)),"Semak kapasiti",IF(OR(E1504&lt;1,MOD(E1504,1)&lt;&gt;0),"Semak kapasiti",IF(AND(F1504&lt;&gt;"Belum menjawab",F1504&lt;&gt;"Hadir",F1504&lt;&gt;"Tidak hadir"),"Isi jawapan",IF(F1504="Hadir",IF(NOT(ISNUMBER(G1504)),"Semak jumlah hadir",IF(OR(G1504&lt;1,G1504&gt;E1504,MOD(G1504,1)&lt;&gt;0),"Semak jumlah hadir","OK")),IF(AND(G1504&lt;&gt;"",G1504&lt;&gt;0),"Jumlah perlu kosong / 0","OK")))))))</f>
        <v/>
      </c>
    </row>
    <row r="1505" spans="11:12" ht="30" customHeight="1">
      <c r="K1505" s="9">
        <f>IF(L1505="","",IF(AND(L1505="OK",F1505="Hadir"),G1505,0))</f>
        <v/>
      </c>
      <c r="L1505" s="9">
        <f>IF(AND(A1505="",B1505="",C1505="",D1505="",E1505="",F1505="",G1505="",H1505="",I1505="",J1505=""),"",IF(OR(A1505="",C1505="",COUNTIF(MajlisTetamu,B1505)&lt;&gt;1),"Isi ID / majlis / nama",IF(COUNTIFS(TetamuTable[ID kumpulan],A1505,TetamuTable[Majlis],B1505)&gt;1,"ID berganda untuk majlis",IF(NOT(ISNUMBER(E1505)),"Semak kapasiti",IF(OR(E1505&lt;1,MOD(E1505,1)&lt;&gt;0),"Semak kapasiti",IF(AND(F1505&lt;&gt;"Belum menjawab",F1505&lt;&gt;"Hadir",F1505&lt;&gt;"Tidak hadir"),"Isi jawapan",IF(F1505="Hadir",IF(NOT(ISNUMBER(G1505)),"Semak jumlah hadir",IF(OR(G1505&lt;1,G1505&gt;E1505,MOD(G1505,1)&lt;&gt;0),"Semak jumlah hadir","OK")),IF(AND(G1505&lt;&gt;"",G1505&lt;&gt;0),"Jumlah perlu kosong / 0","OK")))))))</f>
        <v/>
      </c>
    </row>
    <row r="1506" spans="11:12" ht="30" customHeight="1">
      <c r="K1506" s="9">
        <f>IF(L1506="","",IF(AND(L1506="OK",F1506="Hadir"),G1506,0))</f>
        <v/>
      </c>
      <c r="L1506" s="9">
        <f>IF(AND(A1506="",B1506="",C1506="",D1506="",E1506="",F1506="",G1506="",H1506="",I1506="",J1506=""),"",IF(OR(A1506="",C1506="",COUNTIF(MajlisTetamu,B1506)&lt;&gt;1),"Isi ID / majlis / nama",IF(COUNTIFS(TetamuTable[ID kumpulan],A1506,TetamuTable[Majlis],B1506)&gt;1,"ID berganda untuk majlis",IF(NOT(ISNUMBER(E1506)),"Semak kapasiti",IF(OR(E1506&lt;1,MOD(E1506,1)&lt;&gt;0),"Semak kapasiti",IF(AND(F1506&lt;&gt;"Belum menjawab",F1506&lt;&gt;"Hadir",F1506&lt;&gt;"Tidak hadir"),"Isi jawapan",IF(F1506="Hadir",IF(NOT(ISNUMBER(G1506)),"Semak jumlah hadir",IF(OR(G1506&lt;1,G1506&gt;E1506,MOD(G1506,1)&lt;&gt;0),"Semak jumlah hadir","OK")),IF(AND(G1506&lt;&gt;"",G1506&lt;&gt;0),"Jumlah perlu kosong / 0","OK")))))))</f>
        <v/>
      </c>
    </row>
    <row r="1507" spans="11:12" ht="30" customHeight="1">
      <c r="K1507" s="9">
        <f>IF(L1507="","",IF(AND(L1507="OK",F1507="Hadir"),G1507,0))</f>
        <v/>
      </c>
      <c r="L1507" s="9">
        <f>IF(AND(A1507="",B1507="",C1507="",D1507="",E1507="",F1507="",G1507="",H1507="",I1507="",J1507=""),"",IF(OR(A1507="",C1507="",COUNTIF(MajlisTetamu,B1507)&lt;&gt;1),"Isi ID / majlis / nama",IF(COUNTIFS(TetamuTable[ID kumpulan],A1507,TetamuTable[Majlis],B1507)&gt;1,"ID berganda untuk majlis",IF(NOT(ISNUMBER(E1507)),"Semak kapasiti",IF(OR(E1507&lt;1,MOD(E1507,1)&lt;&gt;0),"Semak kapasiti",IF(AND(F1507&lt;&gt;"Belum menjawab",F1507&lt;&gt;"Hadir",F1507&lt;&gt;"Tidak hadir"),"Isi jawapan",IF(F1507="Hadir",IF(NOT(ISNUMBER(G1507)),"Semak jumlah hadir",IF(OR(G1507&lt;1,G1507&gt;E1507,MOD(G1507,1)&lt;&gt;0),"Semak jumlah hadir","OK")),IF(AND(G1507&lt;&gt;"",G1507&lt;&gt;0),"Jumlah perlu kosong / 0","OK")))))))</f>
        <v/>
      </c>
    </row>
    <row r="1508" spans="11:12" ht="30" customHeight="1">
      <c r="K1508" s="9">
        <f>IF(L1508="","",IF(AND(L1508="OK",F1508="Hadir"),G1508,0))</f>
        <v/>
      </c>
      <c r="L1508" s="9">
        <f>IF(AND(A1508="",B1508="",C1508="",D1508="",E1508="",F1508="",G1508="",H1508="",I1508="",J1508=""),"",IF(OR(A1508="",C1508="",COUNTIF(MajlisTetamu,B1508)&lt;&gt;1),"Isi ID / majlis / nama",IF(COUNTIFS(TetamuTable[ID kumpulan],A1508,TetamuTable[Majlis],B1508)&gt;1,"ID berganda untuk majlis",IF(NOT(ISNUMBER(E1508)),"Semak kapasiti",IF(OR(E1508&lt;1,MOD(E1508,1)&lt;&gt;0),"Semak kapasiti",IF(AND(F1508&lt;&gt;"Belum menjawab",F1508&lt;&gt;"Hadir",F1508&lt;&gt;"Tidak hadir"),"Isi jawapan",IF(F1508="Hadir",IF(NOT(ISNUMBER(G1508)),"Semak jumlah hadir",IF(OR(G1508&lt;1,G1508&gt;E1508,MOD(G1508,1)&lt;&gt;0),"Semak jumlah hadir","OK")),IF(AND(G1508&lt;&gt;"",G1508&lt;&gt;0),"Jumlah perlu kosong / 0","OK")))))))</f>
        <v/>
      </c>
    </row>
    <row r="1509" spans="11:12" ht="30" customHeight="1">
      <c r="K1509" s="9">
        <f>IF(L1509="","",IF(AND(L1509="OK",F1509="Hadir"),G1509,0))</f>
        <v/>
      </c>
      <c r="L1509" s="9">
        <f>IF(AND(A1509="",B1509="",C1509="",D1509="",E1509="",F1509="",G1509="",H1509="",I1509="",J1509=""),"",IF(OR(A1509="",C1509="",COUNTIF(MajlisTetamu,B1509)&lt;&gt;1),"Isi ID / majlis / nama",IF(COUNTIFS(TetamuTable[ID kumpulan],A1509,TetamuTable[Majlis],B1509)&gt;1,"ID berganda untuk majlis",IF(NOT(ISNUMBER(E1509)),"Semak kapasiti",IF(OR(E1509&lt;1,MOD(E1509,1)&lt;&gt;0),"Semak kapasiti",IF(AND(F1509&lt;&gt;"Belum menjawab",F1509&lt;&gt;"Hadir",F1509&lt;&gt;"Tidak hadir"),"Isi jawapan",IF(F1509="Hadir",IF(NOT(ISNUMBER(G1509)),"Semak jumlah hadir",IF(OR(G1509&lt;1,G1509&gt;E1509,MOD(G1509,1)&lt;&gt;0),"Semak jumlah hadir","OK")),IF(AND(G1509&lt;&gt;"",G1509&lt;&gt;0),"Jumlah perlu kosong / 0","OK")))))))</f>
        <v/>
      </c>
    </row>
    <row r="1510" spans="11:12" ht="30" customHeight="1">
      <c r="K1510" s="9">
        <f>IF(L1510="","",IF(AND(L1510="OK",F1510="Hadir"),G1510,0))</f>
        <v/>
      </c>
      <c r="L1510" s="9">
        <f>IF(AND(A1510="",B1510="",C1510="",D1510="",E1510="",F1510="",G1510="",H1510="",I1510="",J1510=""),"",IF(OR(A1510="",C1510="",COUNTIF(MajlisTetamu,B1510)&lt;&gt;1),"Isi ID / majlis / nama",IF(COUNTIFS(TetamuTable[ID kumpulan],A1510,TetamuTable[Majlis],B1510)&gt;1,"ID berganda untuk majlis",IF(NOT(ISNUMBER(E1510)),"Semak kapasiti",IF(OR(E1510&lt;1,MOD(E1510,1)&lt;&gt;0),"Semak kapasiti",IF(AND(F1510&lt;&gt;"Belum menjawab",F1510&lt;&gt;"Hadir",F1510&lt;&gt;"Tidak hadir"),"Isi jawapan",IF(F1510="Hadir",IF(NOT(ISNUMBER(G1510)),"Semak jumlah hadir",IF(OR(G1510&lt;1,G1510&gt;E1510,MOD(G1510,1)&lt;&gt;0),"Semak jumlah hadir","OK")),IF(AND(G1510&lt;&gt;"",G1510&lt;&gt;0),"Jumlah perlu kosong / 0","OK")))))))</f>
        <v/>
      </c>
    </row>
    <row r="1511" spans="11:12" ht="30" customHeight="1">
      <c r="K1511" s="9">
        <f>IF(L1511="","",IF(AND(L1511="OK",F1511="Hadir"),G1511,0))</f>
        <v/>
      </c>
      <c r="L1511" s="9">
        <f>IF(AND(A1511="",B1511="",C1511="",D1511="",E1511="",F1511="",G1511="",H1511="",I1511="",J1511=""),"",IF(OR(A1511="",C1511="",COUNTIF(MajlisTetamu,B1511)&lt;&gt;1),"Isi ID / majlis / nama",IF(COUNTIFS(TetamuTable[ID kumpulan],A1511,TetamuTable[Majlis],B1511)&gt;1,"ID berganda untuk majlis",IF(NOT(ISNUMBER(E1511)),"Semak kapasiti",IF(OR(E1511&lt;1,MOD(E1511,1)&lt;&gt;0),"Semak kapasiti",IF(AND(F1511&lt;&gt;"Belum menjawab",F1511&lt;&gt;"Hadir",F1511&lt;&gt;"Tidak hadir"),"Isi jawapan",IF(F1511="Hadir",IF(NOT(ISNUMBER(G1511)),"Semak jumlah hadir",IF(OR(G1511&lt;1,G1511&gt;E1511,MOD(G1511,1)&lt;&gt;0),"Semak jumlah hadir","OK")),IF(AND(G1511&lt;&gt;"",G1511&lt;&gt;0),"Jumlah perlu kosong / 0","OK")))))))</f>
        <v/>
      </c>
    </row>
    <row r="1512" spans="11:12" ht="30" customHeight="1">
      <c r="K1512" s="9">
        <f>IF(L1512="","",IF(AND(L1512="OK",F1512="Hadir"),G1512,0))</f>
        <v/>
      </c>
      <c r="L1512" s="9">
        <f>IF(AND(A1512="",B1512="",C1512="",D1512="",E1512="",F1512="",G1512="",H1512="",I1512="",J1512=""),"",IF(OR(A1512="",C1512="",COUNTIF(MajlisTetamu,B1512)&lt;&gt;1),"Isi ID / majlis / nama",IF(COUNTIFS(TetamuTable[ID kumpulan],A1512,TetamuTable[Majlis],B1512)&gt;1,"ID berganda untuk majlis",IF(NOT(ISNUMBER(E1512)),"Semak kapasiti",IF(OR(E1512&lt;1,MOD(E1512,1)&lt;&gt;0),"Semak kapasiti",IF(AND(F1512&lt;&gt;"Belum menjawab",F1512&lt;&gt;"Hadir",F1512&lt;&gt;"Tidak hadir"),"Isi jawapan",IF(F1512="Hadir",IF(NOT(ISNUMBER(G1512)),"Semak jumlah hadir",IF(OR(G1512&lt;1,G1512&gt;E1512,MOD(G1512,1)&lt;&gt;0),"Semak jumlah hadir","OK")),IF(AND(G1512&lt;&gt;"",G1512&lt;&gt;0),"Jumlah perlu kosong / 0","OK")))))))</f>
        <v/>
      </c>
    </row>
    <row r="1513" spans="11:12" ht="30" customHeight="1">
      <c r="K1513" s="9">
        <f>IF(L1513="","",IF(AND(L1513="OK",F1513="Hadir"),G1513,0))</f>
        <v/>
      </c>
      <c r="L1513" s="9">
        <f>IF(AND(A1513="",B1513="",C1513="",D1513="",E1513="",F1513="",G1513="",H1513="",I1513="",J1513=""),"",IF(OR(A1513="",C1513="",COUNTIF(MajlisTetamu,B1513)&lt;&gt;1),"Isi ID / majlis / nama",IF(COUNTIFS(TetamuTable[ID kumpulan],A1513,TetamuTable[Majlis],B1513)&gt;1,"ID berganda untuk majlis",IF(NOT(ISNUMBER(E1513)),"Semak kapasiti",IF(OR(E1513&lt;1,MOD(E1513,1)&lt;&gt;0),"Semak kapasiti",IF(AND(F1513&lt;&gt;"Belum menjawab",F1513&lt;&gt;"Hadir",F1513&lt;&gt;"Tidak hadir"),"Isi jawapan",IF(F1513="Hadir",IF(NOT(ISNUMBER(G1513)),"Semak jumlah hadir",IF(OR(G1513&lt;1,G1513&gt;E1513,MOD(G1513,1)&lt;&gt;0),"Semak jumlah hadir","OK")),IF(AND(G1513&lt;&gt;"",G1513&lt;&gt;0),"Jumlah perlu kosong / 0","OK")))))))</f>
        <v/>
      </c>
    </row>
    <row r="1514" spans="11:12" ht="30" customHeight="1">
      <c r="K1514" s="9">
        <f>IF(L1514="","",IF(AND(L1514="OK",F1514="Hadir"),G1514,0))</f>
        <v/>
      </c>
      <c r="L1514" s="9">
        <f>IF(AND(A1514="",B1514="",C1514="",D1514="",E1514="",F1514="",G1514="",H1514="",I1514="",J1514=""),"",IF(OR(A1514="",C1514="",COUNTIF(MajlisTetamu,B1514)&lt;&gt;1),"Isi ID / majlis / nama",IF(COUNTIFS(TetamuTable[ID kumpulan],A1514,TetamuTable[Majlis],B1514)&gt;1,"ID berganda untuk majlis",IF(NOT(ISNUMBER(E1514)),"Semak kapasiti",IF(OR(E1514&lt;1,MOD(E1514,1)&lt;&gt;0),"Semak kapasiti",IF(AND(F1514&lt;&gt;"Belum menjawab",F1514&lt;&gt;"Hadir",F1514&lt;&gt;"Tidak hadir"),"Isi jawapan",IF(F1514="Hadir",IF(NOT(ISNUMBER(G1514)),"Semak jumlah hadir",IF(OR(G1514&lt;1,G1514&gt;E1514,MOD(G1514,1)&lt;&gt;0),"Semak jumlah hadir","OK")),IF(AND(G1514&lt;&gt;"",G1514&lt;&gt;0),"Jumlah perlu kosong / 0","OK")))))))</f>
        <v/>
      </c>
    </row>
    <row r="1515" spans="11:12" ht="30" customHeight="1">
      <c r="K1515" s="9">
        <f>IF(L1515="","",IF(AND(L1515="OK",F1515="Hadir"),G1515,0))</f>
        <v/>
      </c>
      <c r="L1515" s="9">
        <f>IF(AND(A1515="",B1515="",C1515="",D1515="",E1515="",F1515="",G1515="",H1515="",I1515="",J1515=""),"",IF(OR(A1515="",C1515="",COUNTIF(MajlisTetamu,B1515)&lt;&gt;1),"Isi ID / majlis / nama",IF(COUNTIFS(TetamuTable[ID kumpulan],A1515,TetamuTable[Majlis],B1515)&gt;1,"ID berganda untuk majlis",IF(NOT(ISNUMBER(E1515)),"Semak kapasiti",IF(OR(E1515&lt;1,MOD(E1515,1)&lt;&gt;0),"Semak kapasiti",IF(AND(F1515&lt;&gt;"Belum menjawab",F1515&lt;&gt;"Hadir",F1515&lt;&gt;"Tidak hadir"),"Isi jawapan",IF(F1515="Hadir",IF(NOT(ISNUMBER(G1515)),"Semak jumlah hadir",IF(OR(G1515&lt;1,G1515&gt;E1515,MOD(G1515,1)&lt;&gt;0),"Semak jumlah hadir","OK")),IF(AND(G1515&lt;&gt;"",G1515&lt;&gt;0),"Jumlah perlu kosong / 0","OK")))))))</f>
        <v/>
      </c>
    </row>
    <row r="1516" spans="11:12" ht="30" customHeight="1">
      <c r="K1516" s="9">
        <f>IF(L1516="","",IF(AND(L1516="OK",F1516="Hadir"),G1516,0))</f>
        <v/>
      </c>
      <c r="L1516" s="9">
        <f>IF(AND(A1516="",B1516="",C1516="",D1516="",E1516="",F1516="",G1516="",H1516="",I1516="",J1516=""),"",IF(OR(A1516="",C1516="",COUNTIF(MajlisTetamu,B1516)&lt;&gt;1),"Isi ID / majlis / nama",IF(COUNTIFS(TetamuTable[ID kumpulan],A1516,TetamuTable[Majlis],B1516)&gt;1,"ID berganda untuk majlis",IF(NOT(ISNUMBER(E1516)),"Semak kapasiti",IF(OR(E1516&lt;1,MOD(E1516,1)&lt;&gt;0),"Semak kapasiti",IF(AND(F1516&lt;&gt;"Belum menjawab",F1516&lt;&gt;"Hadir",F1516&lt;&gt;"Tidak hadir"),"Isi jawapan",IF(F1516="Hadir",IF(NOT(ISNUMBER(G1516)),"Semak jumlah hadir",IF(OR(G1516&lt;1,G1516&gt;E1516,MOD(G1516,1)&lt;&gt;0),"Semak jumlah hadir","OK")),IF(AND(G1516&lt;&gt;"",G1516&lt;&gt;0),"Jumlah perlu kosong / 0","OK")))))))</f>
        <v/>
      </c>
    </row>
    <row r="1517" spans="11:12" ht="30" customHeight="1">
      <c r="K1517" s="9">
        <f>IF(L1517="","",IF(AND(L1517="OK",F1517="Hadir"),G1517,0))</f>
        <v/>
      </c>
      <c r="L1517" s="9">
        <f>IF(AND(A1517="",B1517="",C1517="",D1517="",E1517="",F1517="",G1517="",H1517="",I1517="",J1517=""),"",IF(OR(A1517="",C1517="",COUNTIF(MajlisTetamu,B1517)&lt;&gt;1),"Isi ID / majlis / nama",IF(COUNTIFS(TetamuTable[ID kumpulan],A1517,TetamuTable[Majlis],B1517)&gt;1,"ID berganda untuk majlis",IF(NOT(ISNUMBER(E1517)),"Semak kapasiti",IF(OR(E1517&lt;1,MOD(E1517,1)&lt;&gt;0),"Semak kapasiti",IF(AND(F1517&lt;&gt;"Belum menjawab",F1517&lt;&gt;"Hadir",F1517&lt;&gt;"Tidak hadir"),"Isi jawapan",IF(F1517="Hadir",IF(NOT(ISNUMBER(G1517)),"Semak jumlah hadir",IF(OR(G1517&lt;1,G1517&gt;E1517,MOD(G1517,1)&lt;&gt;0),"Semak jumlah hadir","OK")),IF(AND(G1517&lt;&gt;"",G1517&lt;&gt;0),"Jumlah perlu kosong / 0","OK")))))))</f>
        <v/>
      </c>
    </row>
    <row r="1518" spans="11:12" ht="30" customHeight="1">
      <c r="K1518" s="9">
        <f>IF(L1518="","",IF(AND(L1518="OK",F1518="Hadir"),G1518,0))</f>
        <v/>
      </c>
      <c r="L1518" s="9">
        <f>IF(AND(A1518="",B1518="",C1518="",D1518="",E1518="",F1518="",G1518="",H1518="",I1518="",J1518=""),"",IF(OR(A1518="",C1518="",COUNTIF(MajlisTetamu,B1518)&lt;&gt;1),"Isi ID / majlis / nama",IF(COUNTIFS(TetamuTable[ID kumpulan],A1518,TetamuTable[Majlis],B1518)&gt;1,"ID berganda untuk majlis",IF(NOT(ISNUMBER(E1518)),"Semak kapasiti",IF(OR(E1518&lt;1,MOD(E1518,1)&lt;&gt;0),"Semak kapasiti",IF(AND(F1518&lt;&gt;"Belum menjawab",F1518&lt;&gt;"Hadir",F1518&lt;&gt;"Tidak hadir"),"Isi jawapan",IF(F1518="Hadir",IF(NOT(ISNUMBER(G1518)),"Semak jumlah hadir",IF(OR(G1518&lt;1,G1518&gt;E1518,MOD(G1518,1)&lt;&gt;0),"Semak jumlah hadir","OK")),IF(AND(G1518&lt;&gt;"",G1518&lt;&gt;0),"Jumlah perlu kosong / 0","OK")))))))</f>
        <v/>
      </c>
    </row>
    <row r="1519" spans="11:12" ht="30" customHeight="1">
      <c r="K1519" s="9">
        <f>IF(L1519="","",IF(AND(L1519="OK",F1519="Hadir"),G1519,0))</f>
        <v/>
      </c>
      <c r="L1519" s="9">
        <f>IF(AND(A1519="",B1519="",C1519="",D1519="",E1519="",F1519="",G1519="",H1519="",I1519="",J1519=""),"",IF(OR(A1519="",C1519="",COUNTIF(MajlisTetamu,B1519)&lt;&gt;1),"Isi ID / majlis / nama",IF(COUNTIFS(TetamuTable[ID kumpulan],A1519,TetamuTable[Majlis],B1519)&gt;1,"ID berganda untuk majlis",IF(NOT(ISNUMBER(E1519)),"Semak kapasiti",IF(OR(E1519&lt;1,MOD(E1519,1)&lt;&gt;0),"Semak kapasiti",IF(AND(F1519&lt;&gt;"Belum menjawab",F1519&lt;&gt;"Hadir",F1519&lt;&gt;"Tidak hadir"),"Isi jawapan",IF(F1519="Hadir",IF(NOT(ISNUMBER(G1519)),"Semak jumlah hadir",IF(OR(G1519&lt;1,G1519&gt;E1519,MOD(G1519,1)&lt;&gt;0),"Semak jumlah hadir","OK")),IF(AND(G1519&lt;&gt;"",G1519&lt;&gt;0),"Jumlah perlu kosong / 0","OK")))))))</f>
        <v/>
      </c>
    </row>
    <row r="1520" spans="11:12" ht="30" customHeight="1">
      <c r="K1520" s="9">
        <f>IF(L1520="","",IF(AND(L1520="OK",F1520="Hadir"),G1520,0))</f>
        <v/>
      </c>
      <c r="L1520" s="9">
        <f>IF(AND(A1520="",B1520="",C1520="",D1520="",E1520="",F1520="",G1520="",H1520="",I1520="",J1520=""),"",IF(OR(A1520="",C1520="",COUNTIF(MajlisTetamu,B1520)&lt;&gt;1),"Isi ID / majlis / nama",IF(COUNTIFS(TetamuTable[ID kumpulan],A1520,TetamuTable[Majlis],B1520)&gt;1,"ID berganda untuk majlis",IF(NOT(ISNUMBER(E1520)),"Semak kapasiti",IF(OR(E1520&lt;1,MOD(E1520,1)&lt;&gt;0),"Semak kapasiti",IF(AND(F1520&lt;&gt;"Belum menjawab",F1520&lt;&gt;"Hadir",F1520&lt;&gt;"Tidak hadir"),"Isi jawapan",IF(F1520="Hadir",IF(NOT(ISNUMBER(G1520)),"Semak jumlah hadir",IF(OR(G1520&lt;1,G1520&gt;E1520,MOD(G1520,1)&lt;&gt;0),"Semak jumlah hadir","OK")),IF(AND(G1520&lt;&gt;"",G1520&lt;&gt;0),"Jumlah perlu kosong / 0","OK")))))))</f>
        <v/>
      </c>
    </row>
    <row r="1521" spans="11:12" ht="30" customHeight="1">
      <c r="K1521" s="9">
        <f>IF(L1521="","",IF(AND(L1521="OK",F1521="Hadir"),G1521,0))</f>
        <v/>
      </c>
      <c r="L1521" s="9">
        <f>IF(AND(A1521="",B1521="",C1521="",D1521="",E1521="",F1521="",G1521="",H1521="",I1521="",J1521=""),"",IF(OR(A1521="",C1521="",COUNTIF(MajlisTetamu,B1521)&lt;&gt;1),"Isi ID / majlis / nama",IF(COUNTIFS(TetamuTable[ID kumpulan],A1521,TetamuTable[Majlis],B1521)&gt;1,"ID berganda untuk majlis",IF(NOT(ISNUMBER(E1521)),"Semak kapasiti",IF(OR(E1521&lt;1,MOD(E1521,1)&lt;&gt;0),"Semak kapasiti",IF(AND(F1521&lt;&gt;"Belum menjawab",F1521&lt;&gt;"Hadir",F1521&lt;&gt;"Tidak hadir"),"Isi jawapan",IF(F1521="Hadir",IF(NOT(ISNUMBER(G1521)),"Semak jumlah hadir",IF(OR(G1521&lt;1,G1521&gt;E1521,MOD(G1521,1)&lt;&gt;0),"Semak jumlah hadir","OK")),IF(AND(G1521&lt;&gt;"",G1521&lt;&gt;0),"Jumlah perlu kosong / 0","OK")))))))</f>
        <v/>
      </c>
    </row>
    <row r="1522" spans="11:12" ht="30" customHeight="1">
      <c r="K1522" s="9">
        <f>IF(L1522="","",IF(AND(L1522="OK",F1522="Hadir"),G1522,0))</f>
        <v/>
      </c>
      <c r="L1522" s="9">
        <f>IF(AND(A1522="",B1522="",C1522="",D1522="",E1522="",F1522="",G1522="",H1522="",I1522="",J1522=""),"",IF(OR(A1522="",C1522="",COUNTIF(MajlisTetamu,B1522)&lt;&gt;1),"Isi ID / majlis / nama",IF(COUNTIFS(TetamuTable[ID kumpulan],A1522,TetamuTable[Majlis],B1522)&gt;1,"ID berganda untuk majlis",IF(NOT(ISNUMBER(E1522)),"Semak kapasiti",IF(OR(E1522&lt;1,MOD(E1522,1)&lt;&gt;0),"Semak kapasiti",IF(AND(F1522&lt;&gt;"Belum menjawab",F1522&lt;&gt;"Hadir",F1522&lt;&gt;"Tidak hadir"),"Isi jawapan",IF(F1522="Hadir",IF(NOT(ISNUMBER(G1522)),"Semak jumlah hadir",IF(OR(G1522&lt;1,G1522&gt;E1522,MOD(G1522,1)&lt;&gt;0),"Semak jumlah hadir","OK")),IF(AND(G1522&lt;&gt;"",G1522&lt;&gt;0),"Jumlah perlu kosong / 0","OK")))))))</f>
        <v/>
      </c>
    </row>
    <row r="1523" spans="11:12" ht="30" customHeight="1">
      <c r="K1523" s="9">
        <f>IF(L1523="","",IF(AND(L1523="OK",F1523="Hadir"),G1523,0))</f>
        <v/>
      </c>
      <c r="L1523" s="9">
        <f>IF(AND(A1523="",B1523="",C1523="",D1523="",E1523="",F1523="",G1523="",H1523="",I1523="",J1523=""),"",IF(OR(A1523="",C1523="",COUNTIF(MajlisTetamu,B1523)&lt;&gt;1),"Isi ID / majlis / nama",IF(COUNTIFS(TetamuTable[ID kumpulan],A1523,TetamuTable[Majlis],B1523)&gt;1,"ID berganda untuk majlis",IF(NOT(ISNUMBER(E1523)),"Semak kapasiti",IF(OR(E1523&lt;1,MOD(E1523,1)&lt;&gt;0),"Semak kapasiti",IF(AND(F1523&lt;&gt;"Belum menjawab",F1523&lt;&gt;"Hadir",F1523&lt;&gt;"Tidak hadir"),"Isi jawapan",IF(F1523="Hadir",IF(NOT(ISNUMBER(G1523)),"Semak jumlah hadir",IF(OR(G1523&lt;1,G1523&gt;E1523,MOD(G1523,1)&lt;&gt;0),"Semak jumlah hadir","OK")),IF(AND(G1523&lt;&gt;"",G1523&lt;&gt;0),"Jumlah perlu kosong / 0","OK")))))))</f>
        <v/>
      </c>
    </row>
    <row r="1524" spans="11:12" ht="30" customHeight="1">
      <c r="K1524" s="9">
        <f>IF(L1524="","",IF(AND(L1524="OK",F1524="Hadir"),G1524,0))</f>
        <v/>
      </c>
      <c r="L1524" s="9">
        <f>IF(AND(A1524="",B1524="",C1524="",D1524="",E1524="",F1524="",G1524="",H1524="",I1524="",J1524=""),"",IF(OR(A1524="",C1524="",COUNTIF(MajlisTetamu,B1524)&lt;&gt;1),"Isi ID / majlis / nama",IF(COUNTIFS(TetamuTable[ID kumpulan],A1524,TetamuTable[Majlis],B1524)&gt;1,"ID berganda untuk majlis",IF(NOT(ISNUMBER(E1524)),"Semak kapasiti",IF(OR(E1524&lt;1,MOD(E1524,1)&lt;&gt;0),"Semak kapasiti",IF(AND(F1524&lt;&gt;"Belum menjawab",F1524&lt;&gt;"Hadir",F1524&lt;&gt;"Tidak hadir"),"Isi jawapan",IF(F1524="Hadir",IF(NOT(ISNUMBER(G1524)),"Semak jumlah hadir",IF(OR(G1524&lt;1,G1524&gt;E1524,MOD(G1524,1)&lt;&gt;0),"Semak jumlah hadir","OK")),IF(AND(G1524&lt;&gt;"",G1524&lt;&gt;0),"Jumlah perlu kosong / 0","OK")))))))</f>
        <v/>
      </c>
    </row>
    <row r="1525" spans="11:12" ht="30" customHeight="1">
      <c r="K1525" s="9">
        <f>IF(L1525="","",IF(AND(L1525="OK",F1525="Hadir"),G1525,0))</f>
        <v/>
      </c>
      <c r="L1525" s="9">
        <f>IF(AND(A1525="",B1525="",C1525="",D1525="",E1525="",F1525="",G1525="",H1525="",I1525="",J1525=""),"",IF(OR(A1525="",C1525="",COUNTIF(MajlisTetamu,B1525)&lt;&gt;1),"Isi ID / majlis / nama",IF(COUNTIFS(TetamuTable[ID kumpulan],A1525,TetamuTable[Majlis],B1525)&gt;1,"ID berganda untuk majlis",IF(NOT(ISNUMBER(E1525)),"Semak kapasiti",IF(OR(E1525&lt;1,MOD(E1525,1)&lt;&gt;0),"Semak kapasiti",IF(AND(F1525&lt;&gt;"Belum menjawab",F1525&lt;&gt;"Hadir",F1525&lt;&gt;"Tidak hadir"),"Isi jawapan",IF(F1525="Hadir",IF(NOT(ISNUMBER(G1525)),"Semak jumlah hadir",IF(OR(G1525&lt;1,G1525&gt;E1525,MOD(G1525,1)&lt;&gt;0),"Semak jumlah hadir","OK")),IF(AND(G1525&lt;&gt;"",G1525&lt;&gt;0),"Jumlah perlu kosong / 0","OK")))))))</f>
        <v/>
      </c>
    </row>
    <row r="1526" spans="11:12" ht="30" customHeight="1">
      <c r="K1526" s="9">
        <f>IF(L1526="","",IF(AND(L1526="OK",F1526="Hadir"),G1526,0))</f>
        <v/>
      </c>
      <c r="L1526" s="9">
        <f>IF(AND(A1526="",B1526="",C1526="",D1526="",E1526="",F1526="",G1526="",H1526="",I1526="",J1526=""),"",IF(OR(A1526="",C1526="",COUNTIF(MajlisTetamu,B1526)&lt;&gt;1),"Isi ID / majlis / nama",IF(COUNTIFS(TetamuTable[ID kumpulan],A1526,TetamuTable[Majlis],B1526)&gt;1,"ID berganda untuk majlis",IF(NOT(ISNUMBER(E1526)),"Semak kapasiti",IF(OR(E1526&lt;1,MOD(E1526,1)&lt;&gt;0),"Semak kapasiti",IF(AND(F1526&lt;&gt;"Belum menjawab",F1526&lt;&gt;"Hadir",F1526&lt;&gt;"Tidak hadir"),"Isi jawapan",IF(F1526="Hadir",IF(NOT(ISNUMBER(G1526)),"Semak jumlah hadir",IF(OR(G1526&lt;1,G1526&gt;E1526,MOD(G1526,1)&lt;&gt;0),"Semak jumlah hadir","OK")),IF(AND(G1526&lt;&gt;"",G1526&lt;&gt;0),"Jumlah perlu kosong / 0","OK")))))))</f>
        <v/>
      </c>
    </row>
    <row r="1527" spans="11:12" ht="30" customHeight="1">
      <c r="K1527" s="9">
        <f>IF(L1527="","",IF(AND(L1527="OK",F1527="Hadir"),G1527,0))</f>
        <v/>
      </c>
      <c r="L1527" s="9">
        <f>IF(AND(A1527="",B1527="",C1527="",D1527="",E1527="",F1527="",G1527="",H1527="",I1527="",J1527=""),"",IF(OR(A1527="",C1527="",COUNTIF(MajlisTetamu,B1527)&lt;&gt;1),"Isi ID / majlis / nama",IF(COUNTIFS(TetamuTable[ID kumpulan],A1527,TetamuTable[Majlis],B1527)&gt;1,"ID berganda untuk majlis",IF(NOT(ISNUMBER(E1527)),"Semak kapasiti",IF(OR(E1527&lt;1,MOD(E1527,1)&lt;&gt;0),"Semak kapasiti",IF(AND(F1527&lt;&gt;"Belum menjawab",F1527&lt;&gt;"Hadir",F1527&lt;&gt;"Tidak hadir"),"Isi jawapan",IF(F1527="Hadir",IF(NOT(ISNUMBER(G1527)),"Semak jumlah hadir",IF(OR(G1527&lt;1,G1527&gt;E1527,MOD(G1527,1)&lt;&gt;0),"Semak jumlah hadir","OK")),IF(AND(G1527&lt;&gt;"",G1527&lt;&gt;0),"Jumlah perlu kosong / 0","OK")))))))</f>
        <v/>
      </c>
    </row>
    <row r="1528" spans="11:12" ht="30" customHeight="1">
      <c r="K1528" s="9">
        <f>IF(L1528="","",IF(AND(L1528="OK",F1528="Hadir"),G1528,0))</f>
        <v/>
      </c>
      <c r="L1528" s="9">
        <f>IF(AND(A1528="",B1528="",C1528="",D1528="",E1528="",F1528="",G1528="",H1528="",I1528="",J1528=""),"",IF(OR(A1528="",C1528="",COUNTIF(MajlisTetamu,B1528)&lt;&gt;1),"Isi ID / majlis / nama",IF(COUNTIFS(TetamuTable[ID kumpulan],A1528,TetamuTable[Majlis],B1528)&gt;1,"ID berganda untuk majlis",IF(NOT(ISNUMBER(E1528)),"Semak kapasiti",IF(OR(E1528&lt;1,MOD(E1528,1)&lt;&gt;0),"Semak kapasiti",IF(AND(F1528&lt;&gt;"Belum menjawab",F1528&lt;&gt;"Hadir",F1528&lt;&gt;"Tidak hadir"),"Isi jawapan",IF(F1528="Hadir",IF(NOT(ISNUMBER(G1528)),"Semak jumlah hadir",IF(OR(G1528&lt;1,G1528&gt;E1528,MOD(G1528,1)&lt;&gt;0),"Semak jumlah hadir","OK")),IF(AND(G1528&lt;&gt;"",G1528&lt;&gt;0),"Jumlah perlu kosong / 0","OK")))))))</f>
        <v/>
      </c>
    </row>
    <row r="1529" spans="11:12" ht="30" customHeight="1">
      <c r="K1529" s="9">
        <f>IF(L1529="","",IF(AND(L1529="OK",F1529="Hadir"),G1529,0))</f>
        <v/>
      </c>
      <c r="L1529" s="9">
        <f>IF(AND(A1529="",B1529="",C1529="",D1529="",E1529="",F1529="",G1529="",H1529="",I1529="",J1529=""),"",IF(OR(A1529="",C1529="",COUNTIF(MajlisTetamu,B1529)&lt;&gt;1),"Isi ID / majlis / nama",IF(COUNTIFS(TetamuTable[ID kumpulan],A1529,TetamuTable[Majlis],B1529)&gt;1,"ID berganda untuk majlis",IF(NOT(ISNUMBER(E1529)),"Semak kapasiti",IF(OR(E1529&lt;1,MOD(E1529,1)&lt;&gt;0),"Semak kapasiti",IF(AND(F1529&lt;&gt;"Belum menjawab",F1529&lt;&gt;"Hadir",F1529&lt;&gt;"Tidak hadir"),"Isi jawapan",IF(F1529="Hadir",IF(NOT(ISNUMBER(G1529)),"Semak jumlah hadir",IF(OR(G1529&lt;1,G1529&gt;E1529,MOD(G1529,1)&lt;&gt;0),"Semak jumlah hadir","OK")),IF(AND(G1529&lt;&gt;"",G1529&lt;&gt;0),"Jumlah perlu kosong / 0","OK")))))))</f>
        <v/>
      </c>
    </row>
    <row r="1530" spans="11:12" ht="30" customHeight="1">
      <c r="K1530" s="9">
        <f>IF(L1530="","",IF(AND(L1530="OK",F1530="Hadir"),G1530,0))</f>
        <v/>
      </c>
      <c r="L1530" s="9">
        <f>IF(AND(A1530="",B1530="",C1530="",D1530="",E1530="",F1530="",G1530="",H1530="",I1530="",J1530=""),"",IF(OR(A1530="",C1530="",COUNTIF(MajlisTetamu,B1530)&lt;&gt;1),"Isi ID / majlis / nama",IF(COUNTIFS(TetamuTable[ID kumpulan],A1530,TetamuTable[Majlis],B1530)&gt;1,"ID berganda untuk majlis",IF(NOT(ISNUMBER(E1530)),"Semak kapasiti",IF(OR(E1530&lt;1,MOD(E1530,1)&lt;&gt;0),"Semak kapasiti",IF(AND(F1530&lt;&gt;"Belum menjawab",F1530&lt;&gt;"Hadir",F1530&lt;&gt;"Tidak hadir"),"Isi jawapan",IF(F1530="Hadir",IF(NOT(ISNUMBER(G1530)),"Semak jumlah hadir",IF(OR(G1530&lt;1,G1530&gt;E1530,MOD(G1530,1)&lt;&gt;0),"Semak jumlah hadir","OK")),IF(AND(G1530&lt;&gt;"",G1530&lt;&gt;0),"Jumlah perlu kosong / 0","OK")))))))</f>
        <v/>
      </c>
    </row>
    <row r="1531" spans="11:12" ht="30" customHeight="1">
      <c r="K1531" s="9">
        <f>IF(L1531="","",IF(AND(L1531="OK",F1531="Hadir"),G1531,0))</f>
        <v/>
      </c>
      <c r="L1531" s="9">
        <f>IF(AND(A1531="",B1531="",C1531="",D1531="",E1531="",F1531="",G1531="",H1531="",I1531="",J1531=""),"",IF(OR(A1531="",C1531="",COUNTIF(MajlisTetamu,B1531)&lt;&gt;1),"Isi ID / majlis / nama",IF(COUNTIFS(TetamuTable[ID kumpulan],A1531,TetamuTable[Majlis],B1531)&gt;1,"ID berganda untuk majlis",IF(NOT(ISNUMBER(E1531)),"Semak kapasiti",IF(OR(E1531&lt;1,MOD(E1531,1)&lt;&gt;0),"Semak kapasiti",IF(AND(F1531&lt;&gt;"Belum menjawab",F1531&lt;&gt;"Hadir",F1531&lt;&gt;"Tidak hadir"),"Isi jawapan",IF(F1531="Hadir",IF(NOT(ISNUMBER(G1531)),"Semak jumlah hadir",IF(OR(G1531&lt;1,G1531&gt;E1531,MOD(G1531,1)&lt;&gt;0),"Semak jumlah hadir","OK")),IF(AND(G1531&lt;&gt;"",G1531&lt;&gt;0),"Jumlah perlu kosong / 0","OK")))))))</f>
        <v/>
      </c>
    </row>
    <row r="1532" spans="11:12" ht="30" customHeight="1">
      <c r="K1532" s="9">
        <f>IF(L1532="","",IF(AND(L1532="OK",F1532="Hadir"),G1532,0))</f>
        <v/>
      </c>
      <c r="L1532" s="9">
        <f>IF(AND(A1532="",B1532="",C1532="",D1532="",E1532="",F1532="",G1532="",H1532="",I1532="",J1532=""),"",IF(OR(A1532="",C1532="",COUNTIF(MajlisTetamu,B1532)&lt;&gt;1),"Isi ID / majlis / nama",IF(COUNTIFS(TetamuTable[ID kumpulan],A1532,TetamuTable[Majlis],B1532)&gt;1,"ID berganda untuk majlis",IF(NOT(ISNUMBER(E1532)),"Semak kapasiti",IF(OR(E1532&lt;1,MOD(E1532,1)&lt;&gt;0),"Semak kapasiti",IF(AND(F1532&lt;&gt;"Belum menjawab",F1532&lt;&gt;"Hadir",F1532&lt;&gt;"Tidak hadir"),"Isi jawapan",IF(F1532="Hadir",IF(NOT(ISNUMBER(G1532)),"Semak jumlah hadir",IF(OR(G1532&lt;1,G1532&gt;E1532,MOD(G1532,1)&lt;&gt;0),"Semak jumlah hadir","OK")),IF(AND(G1532&lt;&gt;"",G1532&lt;&gt;0),"Jumlah perlu kosong / 0","OK")))))))</f>
        <v/>
      </c>
    </row>
    <row r="1533" spans="11:12" ht="30" customHeight="1">
      <c r="K1533" s="9">
        <f>IF(L1533="","",IF(AND(L1533="OK",F1533="Hadir"),G1533,0))</f>
        <v/>
      </c>
      <c r="L1533" s="9">
        <f>IF(AND(A1533="",B1533="",C1533="",D1533="",E1533="",F1533="",G1533="",H1533="",I1533="",J1533=""),"",IF(OR(A1533="",C1533="",COUNTIF(MajlisTetamu,B1533)&lt;&gt;1),"Isi ID / majlis / nama",IF(COUNTIFS(TetamuTable[ID kumpulan],A1533,TetamuTable[Majlis],B1533)&gt;1,"ID berganda untuk majlis",IF(NOT(ISNUMBER(E1533)),"Semak kapasiti",IF(OR(E1533&lt;1,MOD(E1533,1)&lt;&gt;0),"Semak kapasiti",IF(AND(F1533&lt;&gt;"Belum menjawab",F1533&lt;&gt;"Hadir",F1533&lt;&gt;"Tidak hadir"),"Isi jawapan",IF(F1533="Hadir",IF(NOT(ISNUMBER(G1533)),"Semak jumlah hadir",IF(OR(G1533&lt;1,G1533&gt;E1533,MOD(G1533,1)&lt;&gt;0),"Semak jumlah hadir","OK")),IF(AND(G1533&lt;&gt;"",G1533&lt;&gt;0),"Jumlah perlu kosong / 0","OK")))))))</f>
        <v/>
      </c>
    </row>
    <row r="1534" spans="11:12" ht="30" customHeight="1">
      <c r="K1534" s="9">
        <f>IF(L1534="","",IF(AND(L1534="OK",F1534="Hadir"),G1534,0))</f>
        <v/>
      </c>
      <c r="L1534" s="9">
        <f>IF(AND(A1534="",B1534="",C1534="",D1534="",E1534="",F1534="",G1534="",H1534="",I1534="",J1534=""),"",IF(OR(A1534="",C1534="",COUNTIF(MajlisTetamu,B1534)&lt;&gt;1),"Isi ID / majlis / nama",IF(COUNTIFS(TetamuTable[ID kumpulan],A1534,TetamuTable[Majlis],B1534)&gt;1,"ID berganda untuk majlis",IF(NOT(ISNUMBER(E1534)),"Semak kapasiti",IF(OR(E1534&lt;1,MOD(E1534,1)&lt;&gt;0),"Semak kapasiti",IF(AND(F1534&lt;&gt;"Belum menjawab",F1534&lt;&gt;"Hadir",F1534&lt;&gt;"Tidak hadir"),"Isi jawapan",IF(F1534="Hadir",IF(NOT(ISNUMBER(G1534)),"Semak jumlah hadir",IF(OR(G1534&lt;1,G1534&gt;E1534,MOD(G1534,1)&lt;&gt;0),"Semak jumlah hadir","OK")),IF(AND(G1534&lt;&gt;"",G1534&lt;&gt;0),"Jumlah perlu kosong / 0","OK")))))))</f>
        <v/>
      </c>
    </row>
    <row r="1535" spans="11:12" ht="30" customHeight="1">
      <c r="K1535" s="9">
        <f>IF(L1535="","",IF(AND(L1535="OK",F1535="Hadir"),G1535,0))</f>
        <v/>
      </c>
      <c r="L1535" s="9">
        <f>IF(AND(A1535="",B1535="",C1535="",D1535="",E1535="",F1535="",G1535="",H1535="",I1535="",J1535=""),"",IF(OR(A1535="",C1535="",COUNTIF(MajlisTetamu,B1535)&lt;&gt;1),"Isi ID / majlis / nama",IF(COUNTIFS(TetamuTable[ID kumpulan],A1535,TetamuTable[Majlis],B1535)&gt;1,"ID berganda untuk majlis",IF(NOT(ISNUMBER(E1535)),"Semak kapasiti",IF(OR(E1535&lt;1,MOD(E1535,1)&lt;&gt;0),"Semak kapasiti",IF(AND(F1535&lt;&gt;"Belum menjawab",F1535&lt;&gt;"Hadir",F1535&lt;&gt;"Tidak hadir"),"Isi jawapan",IF(F1535="Hadir",IF(NOT(ISNUMBER(G1535)),"Semak jumlah hadir",IF(OR(G1535&lt;1,G1535&gt;E1535,MOD(G1535,1)&lt;&gt;0),"Semak jumlah hadir","OK")),IF(AND(G1535&lt;&gt;"",G1535&lt;&gt;0),"Jumlah perlu kosong / 0","OK")))))))</f>
        <v/>
      </c>
    </row>
    <row r="1536" spans="11:12" ht="30" customHeight="1">
      <c r="K1536" s="9">
        <f>IF(L1536="","",IF(AND(L1536="OK",F1536="Hadir"),G1536,0))</f>
        <v/>
      </c>
      <c r="L1536" s="9">
        <f>IF(AND(A1536="",B1536="",C1536="",D1536="",E1536="",F1536="",G1536="",H1536="",I1536="",J1536=""),"",IF(OR(A1536="",C1536="",COUNTIF(MajlisTetamu,B1536)&lt;&gt;1),"Isi ID / majlis / nama",IF(COUNTIFS(TetamuTable[ID kumpulan],A1536,TetamuTable[Majlis],B1536)&gt;1,"ID berganda untuk majlis",IF(NOT(ISNUMBER(E1536)),"Semak kapasiti",IF(OR(E1536&lt;1,MOD(E1536,1)&lt;&gt;0),"Semak kapasiti",IF(AND(F1536&lt;&gt;"Belum menjawab",F1536&lt;&gt;"Hadir",F1536&lt;&gt;"Tidak hadir"),"Isi jawapan",IF(F1536="Hadir",IF(NOT(ISNUMBER(G1536)),"Semak jumlah hadir",IF(OR(G1536&lt;1,G1536&gt;E1536,MOD(G1536,1)&lt;&gt;0),"Semak jumlah hadir","OK")),IF(AND(G1536&lt;&gt;"",G1536&lt;&gt;0),"Jumlah perlu kosong / 0","OK")))))))</f>
        <v/>
      </c>
    </row>
    <row r="1537" spans="11:12" ht="30" customHeight="1">
      <c r="K1537" s="9">
        <f>IF(L1537="","",IF(AND(L1537="OK",F1537="Hadir"),G1537,0))</f>
        <v/>
      </c>
      <c r="L1537" s="9">
        <f>IF(AND(A1537="",B1537="",C1537="",D1537="",E1537="",F1537="",G1537="",H1537="",I1537="",J1537=""),"",IF(OR(A1537="",C1537="",COUNTIF(MajlisTetamu,B1537)&lt;&gt;1),"Isi ID / majlis / nama",IF(COUNTIFS(TetamuTable[ID kumpulan],A1537,TetamuTable[Majlis],B1537)&gt;1,"ID berganda untuk majlis",IF(NOT(ISNUMBER(E1537)),"Semak kapasiti",IF(OR(E1537&lt;1,MOD(E1537,1)&lt;&gt;0),"Semak kapasiti",IF(AND(F1537&lt;&gt;"Belum menjawab",F1537&lt;&gt;"Hadir",F1537&lt;&gt;"Tidak hadir"),"Isi jawapan",IF(F1537="Hadir",IF(NOT(ISNUMBER(G1537)),"Semak jumlah hadir",IF(OR(G1537&lt;1,G1537&gt;E1537,MOD(G1537,1)&lt;&gt;0),"Semak jumlah hadir","OK")),IF(AND(G1537&lt;&gt;"",G1537&lt;&gt;0),"Jumlah perlu kosong / 0","OK")))))))</f>
        <v/>
      </c>
    </row>
    <row r="1538" spans="11:12" ht="30" customHeight="1">
      <c r="K1538" s="9">
        <f>IF(L1538="","",IF(AND(L1538="OK",F1538="Hadir"),G1538,0))</f>
        <v/>
      </c>
      <c r="L1538" s="9">
        <f>IF(AND(A1538="",B1538="",C1538="",D1538="",E1538="",F1538="",G1538="",H1538="",I1538="",J1538=""),"",IF(OR(A1538="",C1538="",COUNTIF(MajlisTetamu,B1538)&lt;&gt;1),"Isi ID / majlis / nama",IF(COUNTIFS(TetamuTable[ID kumpulan],A1538,TetamuTable[Majlis],B1538)&gt;1,"ID berganda untuk majlis",IF(NOT(ISNUMBER(E1538)),"Semak kapasiti",IF(OR(E1538&lt;1,MOD(E1538,1)&lt;&gt;0),"Semak kapasiti",IF(AND(F1538&lt;&gt;"Belum menjawab",F1538&lt;&gt;"Hadir",F1538&lt;&gt;"Tidak hadir"),"Isi jawapan",IF(F1538="Hadir",IF(NOT(ISNUMBER(G1538)),"Semak jumlah hadir",IF(OR(G1538&lt;1,G1538&gt;E1538,MOD(G1538,1)&lt;&gt;0),"Semak jumlah hadir","OK")),IF(AND(G1538&lt;&gt;"",G1538&lt;&gt;0),"Jumlah perlu kosong / 0","OK")))))))</f>
        <v/>
      </c>
    </row>
    <row r="1539" spans="11:12" ht="30" customHeight="1">
      <c r="K1539" s="9">
        <f>IF(L1539="","",IF(AND(L1539="OK",F1539="Hadir"),G1539,0))</f>
        <v/>
      </c>
      <c r="L1539" s="9">
        <f>IF(AND(A1539="",B1539="",C1539="",D1539="",E1539="",F1539="",G1539="",H1539="",I1539="",J1539=""),"",IF(OR(A1539="",C1539="",COUNTIF(MajlisTetamu,B1539)&lt;&gt;1),"Isi ID / majlis / nama",IF(COUNTIFS(TetamuTable[ID kumpulan],A1539,TetamuTable[Majlis],B1539)&gt;1,"ID berganda untuk majlis",IF(NOT(ISNUMBER(E1539)),"Semak kapasiti",IF(OR(E1539&lt;1,MOD(E1539,1)&lt;&gt;0),"Semak kapasiti",IF(AND(F1539&lt;&gt;"Belum menjawab",F1539&lt;&gt;"Hadir",F1539&lt;&gt;"Tidak hadir"),"Isi jawapan",IF(F1539="Hadir",IF(NOT(ISNUMBER(G1539)),"Semak jumlah hadir",IF(OR(G1539&lt;1,G1539&gt;E1539,MOD(G1539,1)&lt;&gt;0),"Semak jumlah hadir","OK")),IF(AND(G1539&lt;&gt;"",G1539&lt;&gt;0),"Jumlah perlu kosong / 0","OK")))))))</f>
        <v/>
      </c>
    </row>
    <row r="1540" spans="11:12" ht="30" customHeight="1">
      <c r="K1540" s="9">
        <f>IF(L1540="","",IF(AND(L1540="OK",F1540="Hadir"),G1540,0))</f>
        <v/>
      </c>
      <c r="L1540" s="9">
        <f>IF(AND(A1540="",B1540="",C1540="",D1540="",E1540="",F1540="",G1540="",H1540="",I1540="",J1540=""),"",IF(OR(A1540="",C1540="",COUNTIF(MajlisTetamu,B1540)&lt;&gt;1),"Isi ID / majlis / nama",IF(COUNTIFS(TetamuTable[ID kumpulan],A1540,TetamuTable[Majlis],B1540)&gt;1,"ID berganda untuk majlis",IF(NOT(ISNUMBER(E1540)),"Semak kapasiti",IF(OR(E1540&lt;1,MOD(E1540,1)&lt;&gt;0),"Semak kapasiti",IF(AND(F1540&lt;&gt;"Belum menjawab",F1540&lt;&gt;"Hadir",F1540&lt;&gt;"Tidak hadir"),"Isi jawapan",IF(F1540="Hadir",IF(NOT(ISNUMBER(G1540)),"Semak jumlah hadir",IF(OR(G1540&lt;1,G1540&gt;E1540,MOD(G1540,1)&lt;&gt;0),"Semak jumlah hadir","OK")),IF(AND(G1540&lt;&gt;"",G1540&lt;&gt;0),"Jumlah perlu kosong / 0","OK")))))))</f>
        <v/>
      </c>
    </row>
    <row r="1541" spans="11:12" ht="30" customHeight="1">
      <c r="K1541" s="9">
        <f>IF(L1541="","",IF(AND(L1541="OK",F1541="Hadir"),G1541,0))</f>
        <v/>
      </c>
      <c r="L1541" s="9">
        <f>IF(AND(A1541="",B1541="",C1541="",D1541="",E1541="",F1541="",G1541="",H1541="",I1541="",J1541=""),"",IF(OR(A1541="",C1541="",COUNTIF(MajlisTetamu,B1541)&lt;&gt;1),"Isi ID / majlis / nama",IF(COUNTIFS(TetamuTable[ID kumpulan],A1541,TetamuTable[Majlis],B1541)&gt;1,"ID berganda untuk majlis",IF(NOT(ISNUMBER(E1541)),"Semak kapasiti",IF(OR(E1541&lt;1,MOD(E1541,1)&lt;&gt;0),"Semak kapasiti",IF(AND(F1541&lt;&gt;"Belum menjawab",F1541&lt;&gt;"Hadir",F1541&lt;&gt;"Tidak hadir"),"Isi jawapan",IF(F1541="Hadir",IF(NOT(ISNUMBER(G1541)),"Semak jumlah hadir",IF(OR(G1541&lt;1,G1541&gt;E1541,MOD(G1541,1)&lt;&gt;0),"Semak jumlah hadir","OK")),IF(AND(G1541&lt;&gt;"",G1541&lt;&gt;0),"Jumlah perlu kosong / 0","OK")))))))</f>
        <v/>
      </c>
    </row>
    <row r="1542" spans="11:12" ht="30" customHeight="1">
      <c r="K1542" s="9">
        <f>IF(L1542="","",IF(AND(L1542="OK",F1542="Hadir"),G1542,0))</f>
        <v/>
      </c>
      <c r="L1542" s="9">
        <f>IF(AND(A1542="",B1542="",C1542="",D1542="",E1542="",F1542="",G1542="",H1542="",I1542="",J1542=""),"",IF(OR(A1542="",C1542="",COUNTIF(MajlisTetamu,B1542)&lt;&gt;1),"Isi ID / majlis / nama",IF(COUNTIFS(TetamuTable[ID kumpulan],A1542,TetamuTable[Majlis],B1542)&gt;1,"ID berganda untuk majlis",IF(NOT(ISNUMBER(E1542)),"Semak kapasiti",IF(OR(E1542&lt;1,MOD(E1542,1)&lt;&gt;0),"Semak kapasiti",IF(AND(F1542&lt;&gt;"Belum menjawab",F1542&lt;&gt;"Hadir",F1542&lt;&gt;"Tidak hadir"),"Isi jawapan",IF(F1542="Hadir",IF(NOT(ISNUMBER(G1542)),"Semak jumlah hadir",IF(OR(G1542&lt;1,G1542&gt;E1542,MOD(G1542,1)&lt;&gt;0),"Semak jumlah hadir","OK")),IF(AND(G1542&lt;&gt;"",G1542&lt;&gt;0),"Jumlah perlu kosong / 0","OK")))))))</f>
        <v/>
      </c>
    </row>
    <row r="1543" spans="11:12" ht="30" customHeight="1">
      <c r="K1543" s="9">
        <f>IF(L1543="","",IF(AND(L1543="OK",F1543="Hadir"),G1543,0))</f>
        <v/>
      </c>
      <c r="L1543" s="9">
        <f>IF(AND(A1543="",B1543="",C1543="",D1543="",E1543="",F1543="",G1543="",H1543="",I1543="",J1543=""),"",IF(OR(A1543="",C1543="",COUNTIF(MajlisTetamu,B1543)&lt;&gt;1),"Isi ID / majlis / nama",IF(COUNTIFS(TetamuTable[ID kumpulan],A1543,TetamuTable[Majlis],B1543)&gt;1,"ID berganda untuk majlis",IF(NOT(ISNUMBER(E1543)),"Semak kapasiti",IF(OR(E1543&lt;1,MOD(E1543,1)&lt;&gt;0),"Semak kapasiti",IF(AND(F1543&lt;&gt;"Belum menjawab",F1543&lt;&gt;"Hadir",F1543&lt;&gt;"Tidak hadir"),"Isi jawapan",IF(F1543="Hadir",IF(NOT(ISNUMBER(G1543)),"Semak jumlah hadir",IF(OR(G1543&lt;1,G1543&gt;E1543,MOD(G1543,1)&lt;&gt;0),"Semak jumlah hadir","OK")),IF(AND(G1543&lt;&gt;"",G1543&lt;&gt;0),"Jumlah perlu kosong / 0","OK")))))))</f>
        <v/>
      </c>
    </row>
    <row r="1544" spans="11:12" ht="30" customHeight="1">
      <c r="K1544" s="9">
        <f>IF(L1544="","",IF(AND(L1544="OK",F1544="Hadir"),G1544,0))</f>
        <v/>
      </c>
      <c r="L1544" s="9">
        <f>IF(AND(A1544="",B1544="",C1544="",D1544="",E1544="",F1544="",G1544="",H1544="",I1544="",J1544=""),"",IF(OR(A1544="",C1544="",COUNTIF(MajlisTetamu,B1544)&lt;&gt;1),"Isi ID / majlis / nama",IF(COUNTIFS(TetamuTable[ID kumpulan],A1544,TetamuTable[Majlis],B1544)&gt;1,"ID berganda untuk majlis",IF(NOT(ISNUMBER(E1544)),"Semak kapasiti",IF(OR(E1544&lt;1,MOD(E1544,1)&lt;&gt;0),"Semak kapasiti",IF(AND(F1544&lt;&gt;"Belum menjawab",F1544&lt;&gt;"Hadir",F1544&lt;&gt;"Tidak hadir"),"Isi jawapan",IF(F1544="Hadir",IF(NOT(ISNUMBER(G1544)),"Semak jumlah hadir",IF(OR(G1544&lt;1,G1544&gt;E1544,MOD(G1544,1)&lt;&gt;0),"Semak jumlah hadir","OK")),IF(AND(G1544&lt;&gt;"",G1544&lt;&gt;0),"Jumlah perlu kosong / 0","OK")))))))</f>
        <v/>
      </c>
    </row>
    <row r="1545" spans="11:12" ht="30" customHeight="1">
      <c r="K1545" s="9">
        <f>IF(L1545="","",IF(AND(L1545="OK",F1545="Hadir"),G1545,0))</f>
        <v/>
      </c>
      <c r="L1545" s="9">
        <f>IF(AND(A1545="",B1545="",C1545="",D1545="",E1545="",F1545="",G1545="",H1545="",I1545="",J1545=""),"",IF(OR(A1545="",C1545="",COUNTIF(MajlisTetamu,B1545)&lt;&gt;1),"Isi ID / majlis / nama",IF(COUNTIFS(TetamuTable[ID kumpulan],A1545,TetamuTable[Majlis],B1545)&gt;1,"ID berganda untuk majlis",IF(NOT(ISNUMBER(E1545)),"Semak kapasiti",IF(OR(E1545&lt;1,MOD(E1545,1)&lt;&gt;0),"Semak kapasiti",IF(AND(F1545&lt;&gt;"Belum menjawab",F1545&lt;&gt;"Hadir",F1545&lt;&gt;"Tidak hadir"),"Isi jawapan",IF(F1545="Hadir",IF(NOT(ISNUMBER(G1545)),"Semak jumlah hadir",IF(OR(G1545&lt;1,G1545&gt;E1545,MOD(G1545,1)&lt;&gt;0),"Semak jumlah hadir","OK")),IF(AND(G1545&lt;&gt;"",G1545&lt;&gt;0),"Jumlah perlu kosong / 0","OK")))))))</f>
        <v/>
      </c>
    </row>
    <row r="1546" spans="11:12" ht="30" customHeight="1">
      <c r="K1546" s="9">
        <f>IF(L1546="","",IF(AND(L1546="OK",F1546="Hadir"),G1546,0))</f>
        <v/>
      </c>
      <c r="L1546" s="9">
        <f>IF(AND(A1546="",B1546="",C1546="",D1546="",E1546="",F1546="",G1546="",H1546="",I1546="",J1546=""),"",IF(OR(A1546="",C1546="",COUNTIF(MajlisTetamu,B1546)&lt;&gt;1),"Isi ID / majlis / nama",IF(COUNTIFS(TetamuTable[ID kumpulan],A1546,TetamuTable[Majlis],B1546)&gt;1,"ID berganda untuk majlis",IF(NOT(ISNUMBER(E1546)),"Semak kapasiti",IF(OR(E1546&lt;1,MOD(E1546,1)&lt;&gt;0),"Semak kapasiti",IF(AND(F1546&lt;&gt;"Belum menjawab",F1546&lt;&gt;"Hadir",F1546&lt;&gt;"Tidak hadir"),"Isi jawapan",IF(F1546="Hadir",IF(NOT(ISNUMBER(G1546)),"Semak jumlah hadir",IF(OR(G1546&lt;1,G1546&gt;E1546,MOD(G1546,1)&lt;&gt;0),"Semak jumlah hadir","OK")),IF(AND(G1546&lt;&gt;"",G1546&lt;&gt;0),"Jumlah perlu kosong / 0","OK")))))))</f>
        <v/>
      </c>
    </row>
    <row r="1547" spans="11:12" ht="30" customHeight="1">
      <c r="K1547" s="9">
        <f>IF(L1547="","",IF(AND(L1547="OK",F1547="Hadir"),G1547,0))</f>
        <v/>
      </c>
      <c r="L1547" s="9">
        <f>IF(AND(A1547="",B1547="",C1547="",D1547="",E1547="",F1547="",G1547="",H1547="",I1547="",J1547=""),"",IF(OR(A1547="",C1547="",COUNTIF(MajlisTetamu,B1547)&lt;&gt;1),"Isi ID / majlis / nama",IF(COUNTIFS(TetamuTable[ID kumpulan],A1547,TetamuTable[Majlis],B1547)&gt;1,"ID berganda untuk majlis",IF(NOT(ISNUMBER(E1547)),"Semak kapasiti",IF(OR(E1547&lt;1,MOD(E1547,1)&lt;&gt;0),"Semak kapasiti",IF(AND(F1547&lt;&gt;"Belum menjawab",F1547&lt;&gt;"Hadir",F1547&lt;&gt;"Tidak hadir"),"Isi jawapan",IF(F1547="Hadir",IF(NOT(ISNUMBER(G1547)),"Semak jumlah hadir",IF(OR(G1547&lt;1,G1547&gt;E1547,MOD(G1547,1)&lt;&gt;0),"Semak jumlah hadir","OK")),IF(AND(G1547&lt;&gt;"",G1547&lt;&gt;0),"Jumlah perlu kosong / 0","OK")))))))</f>
        <v/>
      </c>
    </row>
    <row r="1548" spans="11:12" ht="30" customHeight="1">
      <c r="K1548" s="9">
        <f>IF(L1548="","",IF(AND(L1548="OK",F1548="Hadir"),G1548,0))</f>
        <v/>
      </c>
      <c r="L1548" s="9">
        <f>IF(AND(A1548="",B1548="",C1548="",D1548="",E1548="",F1548="",G1548="",H1548="",I1548="",J1548=""),"",IF(OR(A1548="",C1548="",COUNTIF(MajlisTetamu,B1548)&lt;&gt;1),"Isi ID / majlis / nama",IF(COUNTIFS(TetamuTable[ID kumpulan],A1548,TetamuTable[Majlis],B1548)&gt;1,"ID berganda untuk majlis",IF(NOT(ISNUMBER(E1548)),"Semak kapasiti",IF(OR(E1548&lt;1,MOD(E1548,1)&lt;&gt;0),"Semak kapasiti",IF(AND(F1548&lt;&gt;"Belum menjawab",F1548&lt;&gt;"Hadir",F1548&lt;&gt;"Tidak hadir"),"Isi jawapan",IF(F1548="Hadir",IF(NOT(ISNUMBER(G1548)),"Semak jumlah hadir",IF(OR(G1548&lt;1,G1548&gt;E1548,MOD(G1548,1)&lt;&gt;0),"Semak jumlah hadir","OK")),IF(AND(G1548&lt;&gt;"",G1548&lt;&gt;0),"Jumlah perlu kosong / 0","OK")))))))</f>
        <v/>
      </c>
    </row>
    <row r="1549" spans="11:12" ht="30" customHeight="1">
      <c r="K1549" s="9">
        <f>IF(L1549="","",IF(AND(L1549="OK",F1549="Hadir"),G1549,0))</f>
        <v/>
      </c>
      <c r="L1549" s="9">
        <f>IF(AND(A1549="",B1549="",C1549="",D1549="",E1549="",F1549="",G1549="",H1549="",I1549="",J1549=""),"",IF(OR(A1549="",C1549="",COUNTIF(MajlisTetamu,B1549)&lt;&gt;1),"Isi ID / majlis / nama",IF(COUNTIFS(TetamuTable[ID kumpulan],A1549,TetamuTable[Majlis],B1549)&gt;1,"ID berganda untuk majlis",IF(NOT(ISNUMBER(E1549)),"Semak kapasiti",IF(OR(E1549&lt;1,MOD(E1549,1)&lt;&gt;0),"Semak kapasiti",IF(AND(F1549&lt;&gt;"Belum menjawab",F1549&lt;&gt;"Hadir",F1549&lt;&gt;"Tidak hadir"),"Isi jawapan",IF(F1549="Hadir",IF(NOT(ISNUMBER(G1549)),"Semak jumlah hadir",IF(OR(G1549&lt;1,G1549&gt;E1549,MOD(G1549,1)&lt;&gt;0),"Semak jumlah hadir","OK")),IF(AND(G1549&lt;&gt;"",G1549&lt;&gt;0),"Jumlah perlu kosong / 0","OK")))))))</f>
        <v/>
      </c>
    </row>
    <row r="1550" spans="11:12" ht="30" customHeight="1">
      <c r="K1550" s="9">
        <f>IF(L1550="","",IF(AND(L1550="OK",F1550="Hadir"),G1550,0))</f>
        <v/>
      </c>
      <c r="L1550" s="9">
        <f>IF(AND(A1550="",B1550="",C1550="",D1550="",E1550="",F1550="",G1550="",H1550="",I1550="",J1550=""),"",IF(OR(A1550="",C1550="",COUNTIF(MajlisTetamu,B1550)&lt;&gt;1),"Isi ID / majlis / nama",IF(COUNTIFS(TetamuTable[ID kumpulan],A1550,TetamuTable[Majlis],B1550)&gt;1,"ID berganda untuk majlis",IF(NOT(ISNUMBER(E1550)),"Semak kapasiti",IF(OR(E1550&lt;1,MOD(E1550,1)&lt;&gt;0),"Semak kapasiti",IF(AND(F1550&lt;&gt;"Belum menjawab",F1550&lt;&gt;"Hadir",F1550&lt;&gt;"Tidak hadir"),"Isi jawapan",IF(F1550="Hadir",IF(NOT(ISNUMBER(G1550)),"Semak jumlah hadir",IF(OR(G1550&lt;1,G1550&gt;E1550,MOD(G1550,1)&lt;&gt;0),"Semak jumlah hadir","OK")),IF(AND(G1550&lt;&gt;"",G1550&lt;&gt;0),"Jumlah perlu kosong / 0","OK")))))))</f>
        <v/>
      </c>
    </row>
    <row r="1551" spans="11:12" ht="30" customHeight="1">
      <c r="K1551" s="9">
        <f>IF(L1551="","",IF(AND(L1551="OK",F1551="Hadir"),G1551,0))</f>
        <v/>
      </c>
      <c r="L1551" s="9">
        <f>IF(AND(A1551="",B1551="",C1551="",D1551="",E1551="",F1551="",G1551="",H1551="",I1551="",J1551=""),"",IF(OR(A1551="",C1551="",COUNTIF(MajlisTetamu,B1551)&lt;&gt;1),"Isi ID / majlis / nama",IF(COUNTIFS(TetamuTable[ID kumpulan],A1551,TetamuTable[Majlis],B1551)&gt;1,"ID berganda untuk majlis",IF(NOT(ISNUMBER(E1551)),"Semak kapasiti",IF(OR(E1551&lt;1,MOD(E1551,1)&lt;&gt;0),"Semak kapasiti",IF(AND(F1551&lt;&gt;"Belum menjawab",F1551&lt;&gt;"Hadir",F1551&lt;&gt;"Tidak hadir"),"Isi jawapan",IF(F1551="Hadir",IF(NOT(ISNUMBER(G1551)),"Semak jumlah hadir",IF(OR(G1551&lt;1,G1551&gt;E1551,MOD(G1551,1)&lt;&gt;0),"Semak jumlah hadir","OK")),IF(AND(G1551&lt;&gt;"",G1551&lt;&gt;0),"Jumlah perlu kosong / 0","OK")))))))</f>
        <v/>
      </c>
    </row>
    <row r="1552" spans="11:12" ht="30" customHeight="1">
      <c r="K1552" s="9">
        <f>IF(L1552="","",IF(AND(L1552="OK",F1552="Hadir"),G1552,0))</f>
        <v/>
      </c>
      <c r="L1552" s="9">
        <f>IF(AND(A1552="",B1552="",C1552="",D1552="",E1552="",F1552="",G1552="",H1552="",I1552="",J1552=""),"",IF(OR(A1552="",C1552="",COUNTIF(MajlisTetamu,B1552)&lt;&gt;1),"Isi ID / majlis / nama",IF(COUNTIFS(TetamuTable[ID kumpulan],A1552,TetamuTable[Majlis],B1552)&gt;1,"ID berganda untuk majlis",IF(NOT(ISNUMBER(E1552)),"Semak kapasiti",IF(OR(E1552&lt;1,MOD(E1552,1)&lt;&gt;0),"Semak kapasiti",IF(AND(F1552&lt;&gt;"Belum menjawab",F1552&lt;&gt;"Hadir",F1552&lt;&gt;"Tidak hadir"),"Isi jawapan",IF(F1552="Hadir",IF(NOT(ISNUMBER(G1552)),"Semak jumlah hadir",IF(OR(G1552&lt;1,G1552&gt;E1552,MOD(G1552,1)&lt;&gt;0),"Semak jumlah hadir","OK")),IF(AND(G1552&lt;&gt;"",G1552&lt;&gt;0),"Jumlah perlu kosong / 0","OK")))))))</f>
        <v/>
      </c>
    </row>
    <row r="1553" spans="11:12" ht="30" customHeight="1">
      <c r="K1553" s="9">
        <f>IF(L1553="","",IF(AND(L1553="OK",F1553="Hadir"),G1553,0))</f>
        <v/>
      </c>
      <c r="L1553" s="9">
        <f>IF(AND(A1553="",B1553="",C1553="",D1553="",E1553="",F1553="",G1553="",H1553="",I1553="",J1553=""),"",IF(OR(A1553="",C1553="",COUNTIF(MajlisTetamu,B1553)&lt;&gt;1),"Isi ID / majlis / nama",IF(COUNTIFS(TetamuTable[ID kumpulan],A1553,TetamuTable[Majlis],B1553)&gt;1,"ID berganda untuk majlis",IF(NOT(ISNUMBER(E1553)),"Semak kapasiti",IF(OR(E1553&lt;1,MOD(E1553,1)&lt;&gt;0),"Semak kapasiti",IF(AND(F1553&lt;&gt;"Belum menjawab",F1553&lt;&gt;"Hadir",F1553&lt;&gt;"Tidak hadir"),"Isi jawapan",IF(F1553="Hadir",IF(NOT(ISNUMBER(G1553)),"Semak jumlah hadir",IF(OR(G1553&lt;1,G1553&gt;E1553,MOD(G1553,1)&lt;&gt;0),"Semak jumlah hadir","OK")),IF(AND(G1553&lt;&gt;"",G1553&lt;&gt;0),"Jumlah perlu kosong / 0","OK")))))))</f>
        <v/>
      </c>
    </row>
    <row r="1554" spans="11:12" ht="30" customHeight="1">
      <c r="K1554" s="9">
        <f>IF(L1554="","",IF(AND(L1554="OK",F1554="Hadir"),G1554,0))</f>
        <v/>
      </c>
      <c r="L1554" s="9">
        <f>IF(AND(A1554="",B1554="",C1554="",D1554="",E1554="",F1554="",G1554="",H1554="",I1554="",J1554=""),"",IF(OR(A1554="",C1554="",COUNTIF(MajlisTetamu,B1554)&lt;&gt;1),"Isi ID / majlis / nama",IF(COUNTIFS(TetamuTable[ID kumpulan],A1554,TetamuTable[Majlis],B1554)&gt;1,"ID berganda untuk majlis",IF(NOT(ISNUMBER(E1554)),"Semak kapasiti",IF(OR(E1554&lt;1,MOD(E1554,1)&lt;&gt;0),"Semak kapasiti",IF(AND(F1554&lt;&gt;"Belum menjawab",F1554&lt;&gt;"Hadir",F1554&lt;&gt;"Tidak hadir"),"Isi jawapan",IF(F1554="Hadir",IF(NOT(ISNUMBER(G1554)),"Semak jumlah hadir",IF(OR(G1554&lt;1,G1554&gt;E1554,MOD(G1554,1)&lt;&gt;0),"Semak jumlah hadir","OK")),IF(AND(G1554&lt;&gt;"",G1554&lt;&gt;0),"Jumlah perlu kosong / 0","OK")))))))</f>
        <v/>
      </c>
    </row>
    <row r="1555" spans="11:12" ht="30" customHeight="1">
      <c r="K1555" s="9">
        <f>IF(L1555="","",IF(AND(L1555="OK",F1555="Hadir"),G1555,0))</f>
        <v/>
      </c>
      <c r="L1555" s="9">
        <f>IF(AND(A1555="",B1555="",C1555="",D1555="",E1555="",F1555="",G1555="",H1555="",I1555="",J1555=""),"",IF(OR(A1555="",C1555="",COUNTIF(MajlisTetamu,B1555)&lt;&gt;1),"Isi ID / majlis / nama",IF(COUNTIFS(TetamuTable[ID kumpulan],A1555,TetamuTable[Majlis],B1555)&gt;1,"ID berganda untuk majlis",IF(NOT(ISNUMBER(E1555)),"Semak kapasiti",IF(OR(E1555&lt;1,MOD(E1555,1)&lt;&gt;0),"Semak kapasiti",IF(AND(F1555&lt;&gt;"Belum menjawab",F1555&lt;&gt;"Hadir",F1555&lt;&gt;"Tidak hadir"),"Isi jawapan",IF(F1555="Hadir",IF(NOT(ISNUMBER(G1555)),"Semak jumlah hadir",IF(OR(G1555&lt;1,G1555&gt;E1555,MOD(G1555,1)&lt;&gt;0),"Semak jumlah hadir","OK")),IF(AND(G1555&lt;&gt;"",G1555&lt;&gt;0),"Jumlah perlu kosong / 0","OK")))))))</f>
        <v/>
      </c>
    </row>
    <row r="1556" spans="11:12" ht="30" customHeight="1">
      <c r="K1556" s="9">
        <f>IF(L1556="","",IF(AND(L1556="OK",F1556="Hadir"),G1556,0))</f>
        <v/>
      </c>
      <c r="L1556" s="9">
        <f>IF(AND(A1556="",B1556="",C1556="",D1556="",E1556="",F1556="",G1556="",H1556="",I1556="",J1556=""),"",IF(OR(A1556="",C1556="",COUNTIF(MajlisTetamu,B1556)&lt;&gt;1),"Isi ID / majlis / nama",IF(COUNTIFS(TetamuTable[ID kumpulan],A1556,TetamuTable[Majlis],B1556)&gt;1,"ID berganda untuk majlis",IF(NOT(ISNUMBER(E1556)),"Semak kapasiti",IF(OR(E1556&lt;1,MOD(E1556,1)&lt;&gt;0),"Semak kapasiti",IF(AND(F1556&lt;&gt;"Belum menjawab",F1556&lt;&gt;"Hadir",F1556&lt;&gt;"Tidak hadir"),"Isi jawapan",IF(F1556="Hadir",IF(NOT(ISNUMBER(G1556)),"Semak jumlah hadir",IF(OR(G1556&lt;1,G1556&gt;E1556,MOD(G1556,1)&lt;&gt;0),"Semak jumlah hadir","OK")),IF(AND(G1556&lt;&gt;"",G1556&lt;&gt;0),"Jumlah perlu kosong / 0","OK")))))))</f>
        <v/>
      </c>
    </row>
    <row r="1557" spans="11:12" ht="30" customHeight="1">
      <c r="K1557" s="9">
        <f>IF(L1557="","",IF(AND(L1557="OK",F1557="Hadir"),G1557,0))</f>
        <v/>
      </c>
      <c r="L1557" s="9">
        <f>IF(AND(A1557="",B1557="",C1557="",D1557="",E1557="",F1557="",G1557="",H1557="",I1557="",J1557=""),"",IF(OR(A1557="",C1557="",COUNTIF(MajlisTetamu,B1557)&lt;&gt;1),"Isi ID / majlis / nama",IF(COUNTIFS(TetamuTable[ID kumpulan],A1557,TetamuTable[Majlis],B1557)&gt;1,"ID berganda untuk majlis",IF(NOT(ISNUMBER(E1557)),"Semak kapasiti",IF(OR(E1557&lt;1,MOD(E1557,1)&lt;&gt;0),"Semak kapasiti",IF(AND(F1557&lt;&gt;"Belum menjawab",F1557&lt;&gt;"Hadir",F1557&lt;&gt;"Tidak hadir"),"Isi jawapan",IF(F1557="Hadir",IF(NOT(ISNUMBER(G1557)),"Semak jumlah hadir",IF(OR(G1557&lt;1,G1557&gt;E1557,MOD(G1557,1)&lt;&gt;0),"Semak jumlah hadir","OK")),IF(AND(G1557&lt;&gt;"",G1557&lt;&gt;0),"Jumlah perlu kosong / 0","OK")))))))</f>
        <v/>
      </c>
    </row>
    <row r="1558" spans="11:12" ht="30" customHeight="1">
      <c r="K1558" s="9">
        <f>IF(L1558="","",IF(AND(L1558="OK",F1558="Hadir"),G1558,0))</f>
        <v/>
      </c>
      <c r="L1558" s="9">
        <f>IF(AND(A1558="",B1558="",C1558="",D1558="",E1558="",F1558="",G1558="",H1558="",I1558="",J1558=""),"",IF(OR(A1558="",C1558="",COUNTIF(MajlisTetamu,B1558)&lt;&gt;1),"Isi ID / majlis / nama",IF(COUNTIFS(TetamuTable[ID kumpulan],A1558,TetamuTable[Majlis],B1558)&gt;1,"ID berganda untuk majlis",IF(NOT(ISNUMBER(E1558)),"Semak kapasiti",IF(OR(E1558&lt;1,MOD(E1558,1)&lt;&gt;0),"Semak kapasiti",IF(AND(F1558&lt;&gt;"Belum menjawab",F1558&lt;&gt;"Hadir",F1558&lt;&gt;"Tidak hadir"),"Isi jawapan",IF(F1558="Hadir",IF(NOT(ISNUMBER(G1558)),"Semak jumlah hadir",IF(OR(G1558&lt;1,G1558&gt;E1558,MOD(G1558,1)&lt;&gt;0),"Semak jumlah hadir","OK")),IF(AND(G1558&lt;&gt;"",G1558&lt;&gt;0),"Jumlah perlu kosong / 0","OK")))))))</f>
        <v/>
      </c>
    </row>
    <row r="1559" spans="11:12" ht="30" customHeight="1">
      <c r="K1559" s="9">
        <f>IF(L1559="","",IF(AND(L1559="OK",F1559="Hadir"),G1559,0))</f>
        <v/>
      </c>
      <c r="L1559" s="9">
        <f>IF(AND(A1559="",B1559="",C1559="",D1559="",E1559="",F1559="",G1559="",H1559="",I1559="",J1559=""),"",IF(OR(A1559="",C1559="",COUNTIF(MajlisTetamu,B1559)&lt;&gt;1),"Isi ID / majlis / nama",IF(COUNTIFS(TetamuTable[ID kumpulan],A1559,TetamuTable[Majlis],B1559)&gt;1,"ID berganda untuk majlis",IF(NOT(ISNUMBER(E1559)),"Semak kapasiti",IF(OR(E1559&lt;1,MOD(E1559,1)&lt;&gt;0),"Semak kapasiti",IF(AND(F1559&lt;&gt;"Belum menjawab",F1559&lt;&gt;"Hadir",F1559&lt;&gt;"Tidak hadir"),"Isi jawapan",IF(F1559="Hadir",IF(NOT(ISNUMBER(G1559)),"Semak jumlah hadir",IF(OR(G1559&lt;1,G1559&gt;E1559,MOD(G1559,1)&lt;&gt;0),"Semak jumlah hadir","OK")),IF(AND(G1559&lt;&gt;"",G1559&lt;&gt;0),"Jumlah perlu kosong / 0","OK")))))))</f>
        <v/>
      </c>
    </row>
    <row r="1560" spans="11:12" ht="30" customHeight="1">
      <c r="K1560" s="9">
        <f>IF(L1560="","",IF(AND(L1560="OK",F1560="Hadir"),G1560,0))</f>
        <v/>
      </c>
      <c r="L1560" s="9">
        <f>IF(AND(A1560="",B1560="",C1560="",D1560="",E1560="",F1560="",G1560="",H1560="",I1560="",J1560=""),"",IF(OR(A1560="",C1560="",COUNTIF(MajlisTetamu,B1560)&lt;&gt;1),"Isi ID / majlis / nama",IF(COUNTIFS(TetamuTable[ID kumpulan],A1560,TetamuTable[Majlis],B1560)&gt;1,"ID berganda untuk majlis",IF(NOT(ISNUMBER(E1560)),"Semak kapasiti",IF(OR(E1560&lt;1,MOD(E1560,1)&lt;&gt;0),"Semak kapasiti",IF(AND(F1560&lt;&gt;"Belum menjawab",F1560&lt;&gt;"Hadir",F1560&lt;&gt;"Tidak hadir"),"Isi jawapan",IF(F1560="Hadir",IF(NOT(ISNUMBER(G1560)),"Semak jumlah hadir",IF(OR(G1560&lt;1,G1560&gt;E1560,MOD(G1560,1)&lt;&gt;0),"Semak jumlah hadir","OK")),IF(AND(G1560&lt;&gt;"",G1560&lt;&gt;0),"Jumlah perlu kosong / 0","OK")))))))</f>
        <v/>
      </c>
    </row>
    <row r="1561" spans="11:12" ht="30" customHeight="1">
      <c r="K1561" s="9">
        <f>IF(L1561="","",IF(AND(L1561="OK",F1561="Hadir"),G1561,0))</f>
        <v/>
      </c>
      <c r="L1561" s="9">
        <f>IF(AND(A1561="",B1561="",C1561="",D1561="",E1561="",F1561="",G1561="",H1561="",I1561="",J1561=""),"",IF(OR(A1561="",C1561="",COUNTIF(MajlisTetamu,B1561)&lt;&gt;1),"Isi ID / majlis / nama",IF(COUNTIFS(TetamuTable[ID kumpulan],A1561,TetamuTable[Majlis],B1561)&gt;1,"ID berganda untuk majlis",IF(NOT(ISNUMBER(E1561)),"Semak kapasiti",IF(OR(E1561&lt;1,MOD(E1561,1)&lt;&gt;0),"Semak kapasiti",IF(AND(F1561&lt;&gt;"Belum menjawab",F1561&lt;&gt;"Hadir",F1561&lt;&gt;"Tidak hadir"),"Isi jawapan",IF(F1561="Hadir",IF(NOT(ISNUMBER(G1561)),"Semak jumlah hadir",IF(OR(G1561&lt;1,G1561&gt;E1561,MOD(G1561,1)&lt;&gt;0),"Semak jumlah hadir","OK")),IF(AND(G1561&lt;&gt;"",G1561&lt;&gt;0),"Jumlah perlu kosong / 0","OK")))))))</f>
        <v/>
      </c>
    </row>
    <row r="1562" spans="11:12" ht="30" customHeight="1">
      <c r="K1562" s="9">
        <f>IF(L1562="","",IF(AND(L1562="OK",F1562="Hadir"),G1562,0))</f>
        <v/>
      </c>
      <c r="L1562" s="9">
        <f>IF(AND(A1562="",B1562="",C1562="",D1562="",E1562="",F1562="",G1562="",H1562="",I1562="",J1562=""),"",IF(OR(A1562="",C1562="",COUNTIF(MajlisTetamu,B1562)&lt;&gt;1),"Isi ID / majlis / nama",IF(COUNTIFS(TetamuTable[ID kumpulan],A1562,TetamuTable[Majlis],B1562)&gt;1,"ID berganda untuk majlis",IF(NOT(ISNUMBER(E1562)),"Semak kapasiti",IF(OR(E1562&lt;1,MOD(E1562,1)&lt;&gt;0),"Semak kapasiti",IF(AND(F1562&lt;&gt;"Belum menjawab",F1562&lt;&gt;"Hadir",F1562&lt;&gt;"Tidak hadir"),"Isi jawapan",IF(F1562="Hadir",IF(NOT(ISNUMBER(G1562)),"Semak jumlah hadir",IF(OR(G1562&lt;1,G1562&gt;E1562,MOD(G1562,1)&lt;&gt;0),"Semak jumlah hadir","OK")),IF(AND(G1562&lt;&gt;"",G1562&lt;&gt;0),"Jumlah perlu kosong / 0","OK")))))))</f>
        <v/>
      </c>
    </row>
    <row r="1563" spans="11:12" ht="30" customHeight="1">
      <c r="K1563" s="9">
        <f>IF(L1563="","",IF(AND(L1563="OK",F1563="Hadir"),G1563,0))</f>
        <v/>
      </c>
      <c r="L1563" s="9">
        <f>IF(AND(A1563="",B1563="",C1563="",D1563="",E1563="",F1563="",G1563="",H1563="",I1563="",J1563=""),"",IF(OR(A1563="",C1563="",COUNTIF(MajlisTetamu,B1563)&lt;&gt;1),"Isi ID / majlis / nama",IF(COUNTIFS(TetamuTable[ID kumpulan],A1563,TetamuTable[Majlis],B1563)&gt;1,"ID berganda untuk majlis",IF(NOT(ISNUMBER(E1563)),"Semak kapasiti",IF(OR(E1563&lt;1,MOD(E1563,1)&lt;&gt;0),"Semak kapasiti",IF(AND(F1563&lt;&gt;"Belum menjawab",F1563&lt;&gt;"Hadir",F1563&lt;&gt;"Tidak hadir"),"Isi jawapan",IF(F1563="Hadir",IF(NOT(ISNUMBER(G1563)),"Semak jumlah hadir",IF(OR(G1563&lt;1,G1563&gt;E1563,MOD(G1563,1)&lt;&gt;0),"Semak jumlah hadir","OK")),IF(AND(G1563&lt;&gt;"",G1563&lt;&gt;0),"Jumlah perlu kosong / 0","OK")))))))</f>
        <v/>
      </c>
    </row>
    <row r="1564" spans="11:12" ht="30" customHeight="1">
      <c r="K1564" s="9">
        <f>IF(L1564="","",IF(AND(L1564="OK",F1564="Hadir"),G1564,0))</f>
        <v/>
      </c>
      <c r="L1564" s="9">
        <f>IF(AND(A1564="",B1564="",C1564="",D1564="",E1564="",F1564="",G1564="",H1564="",I1564="",J1564=""),"",IF(OR(A1564="",C1564="",COUNTIF(MajlisTetamu,B1564)&lt;&gt;1),"Isi ID / majlis / nama",IF(COUNTIFS(TetamuTable[ID kumpulan],A1564,TetamuTable[Majlis],B1564)&gt;1,"ID berganda untuk majlis",IF(NOT(ISNUMBER(E1564)),"Semak kapasiti",IF(OR(E1564&lt;1,MOD(E1564,1)&lt;&gt;0),"Semak kapasiti",IF(AND(F1564&lt;&gt;"Belum menjawab",F1564&lt;&gt;"Hadir",F1564&lt;&gt;"Tidak hadir"),"Isi jawapan",IF(F1564="Hadir",IF(NOT(ISNUMBER(G1564)),"Semak jumlah hadir",IF(OR(G1564&lt;1,G1564&gt;E1564,MOD(G1564,1)&lt;&gt;0),"Semak jumlah hadir","OK")),IF(AND(G1564&lt;&gt;"",G1564&lt;&gt;0),"Jumlah perlu kosong / 0","OK")))))))</f>
        <v/>
      </c>
    </row>
    <row r="1565" spans="11:12" ht="30" customHeight="1">
      <c r="K1565" s="9">
        <f>IF(L1565="","",IF(AND(L1565="OK",F1565="Hadir"),G1565,0))</f>
        <v/>
      </c>
      <c r="L1565" s="9">
        <f>IF(AND(A1565="",B1565="",C1565="",D1565="",E1565="",F1565="",G1565="",H1565="",I1565="",J1565=""),"",IF(OR(A1565="",C1565="",COUNTIF(MajlisTetamu,B1565)&lt;&gt;1),"Isi ID / majlis / nama",IF(COUNTIFS(TetamuTable[ID kumpulan],A1565,TetamuTable[Majlis],B1565)&gt;1,"ID berganda untuk majlis",IF(NOT(ISNUMBER(E1565)),"Semak kapasiti",IF(OR(E1565&lt;1,MOD(E1565,1)&lt;&gt;0),"Semak kapasiti",IF(AND(F1565&lt;&gt;"Belum menjawab",F1565&lt;&gt;"Hadir",F1565&lt;&gt;"Tidak hadir"),"Isi jawapan",IF(F1565="Hadir",IF(NOT(ISNUMBER(G1565)),"Semak jumlah hadir",IF(OR(G1565&lt;1,G1565&gt;E1565,MOD(G1565,1)&lt;&gt;0),"Semak jumlah hadir","OK")),IF(AND(G1565&lt;&gt;"",G1565&lt;&gt;0),"Jumlah perlu kosong / 0","OK")))))))</f>
        <v/>
      </c>
    </row>
    <row r="1566" spans="11:12" ht="30" customHeight="1">
      <c r="K1566" s="9">
        <f>IF(L1566="","",IF(AND(L1566="OK",F1566="Hadir"),G1566,0))</f>
        <v/>
      </c>
      <c r="L1566" s="9">
        <f>IF(AND(A1566="",B1566="",C1566="",D1566="",E1566="",F1566="",G1566="",H1566="",I1566="",J1566=""),"",IF(OR(A1566="",C1566="",COUNTIF(MajlisTetamu,B1566)&lt;&gt;1),"Isi ID / majlis / nama",IF(COUNTIFS(TetamuTable[ID kumpulan],A1566,TetamuTable[Majlis],B1566)&gt;1,"ID berganda untuk majlis",IF(NOT(ISNUMBER(E1566)),"Semak kapasiti",IF(OR(E1566&lt;1,MOD(E1566,1)&lt;&gt;0),"Semak kapasiti",IF(AND(F1566&lt;&gt;"Belum menjawab",F1566&lt;&gt;"Hadir",F1566&lt;&gt;"Tidak hadir"),"Isi jawapan",IF(F1566="Hadir",IF(NOT(ISNUMBER(G1566)),"Semak jumlah hadir",IF(OR(G1566&lt;1,G1566&gt;E1566,MOD(G1566,1)&lt;&gt;0),"Semak jumlah hadir","OK")),IF(AND(G1566&lt;&gt;"",G1566&lt;&gt;0),"Jumlah perlu kosong / 0","OK")))))))</f>
        <v/>
      </c>
    </row>
    <row r="1567" spans="11:12" ht="30" customHeight="1">
      <c r="K1567" s="9">
        <f>IF(L1567="","",IF(AND(L1567="OK",F1567="Hadir"),G1567,0))</f>
        <v/>
      </c>
      <c r="L1567" s="9">
        <f>IF(AND(A1567="",B1567="",C1567="",D1567="",E1567="",F1567="",G1567="",H1567="",I1567="",J1567=""),"",IF(OR(A1567="",C1567="",COUNTIF(MajlisTetamu,B1567)&lt;&gt;1),"Isi ID / majlis / nama",IF(COUNTIFS(TetamuTable[ID kumpulan],A1567,TetamuTable[Majlis],B1567)&gt;1,"ID berganda untuk majlis",IF(NOT(ISNUMBER(E1567)),"Semak kapasiti",IF(OR(E1567&lt;1,MOD(E1567,1)&lt;&gt;0),"Semak kapasiti",IF(AND(F1567&lt;&gt;"Belum menjawab",F1567&lt;&gt;"Hadir",F1567&lt;&gt;"Tidak hadir"),"Isi jawapan",IF(F1567="Hadir",IF(NOT(ISNUMBER(G1567)),"Semak jumlah hadir",IF(OR(G1567&lt;1,G1567&gt;E1567,MOD(G1567,1)&lt;&gt;0),"Semak jumlah hadir","OK")),IF(AND(G1567&lt;&gt;"",G1567&lt;&gt;0),"Jumlah perlu kosong / 0","OK")))))))</f>
        <v/>
      </c>
    </row>
    <row r="1568" spans="11:12" ht="30" customHeight="1">
      <c r="K1568" s="9">
        <f>IF(L1568="","",IF(AND(L1568="OK",F1568="Hadir"),G1568,0))</f>
        <v/>
      </c>
      <c r="L1568" s="9">
        <f>IF(AND(A1568="",B1568="",C1568="",D1568="",E1568="",F1568="",G1568="",H1568="",I1568="",J1568=""),"",IF(OR(A1568="",C1568="",COUNTIF(MajlisTetamu,B1568)&lt;&gt;1),"Isi ID / majlis / nama",IF(COUNTIFS(TetamuTable[ID kumpulan],A1568,TetamuTable[Majlis],B1568)&gt;1,"ID berganda untuk majlis",IF(NOT(ISNUMBER(E1568)),"Semak kapasiti",IF(OR(E1568&lt;1,MOD(E1568,1)&lt;&gt;0),"Semak kapasiti",IF(AND(F1568&lt;&gt;"Belum menjawab",F1568&lt;&gt;"Hadir",F1568&lt;&gt;"Tidak hadir"),"Isi jawapan",IF(F1568="Hadir",IF(NOT(ISNUMBER(G1568)),"Semak jumlah hadir",IF(OR(G1568&lt;1,G1568&gt;E1568,MOD(G1568,1)&lt;&gt;0),"Semak jumlah hadir","OK")),IF(AND(G1568&lt;&gt;"",G1568&lt;&gt;0),"Jumlah perlu kosong / 0","OK")))))))</f>
        <v/>
      </c>
    </row>
    <row r="1569" spans="11:12" ht="30" customHeight="1">
      <c r="K1569" s="9">
        <f>IF(L1569="","",IF(AND(L1569="OK",F1569="Hadir"),G1569,0))</f>
        <v/>
      </c>
      <c r="L1569" s="9">
        <f>IF(AND(A1569="",B1569="",C1569="",D1569="",E1569="",F1569="",G1569="",H1569="",I1569="",J1569=""),"",IF(OR(A1569="",C1569="",COUNTIF(MajlisTetamu,B1569)&lt;&gt;1),"Isi ID / majlis / nama",IF(COUNTIFS(TetamuTable[ID kumpulan],A1569,TetamuTable[Majlis],B1569)&gt;1,"ID berganda untuk majlis",IF(NOT(ISNUMBER(E1569)),"Semak kapasiti",IF(OR(E1569&lt;1,MOD(E1569,1)&lt;&gt;0),"Semak kapasiti",IF(AND(F1569&lt;&gt;"Belum menjawab",F1569&lt;&gt;"Hadir",F1569&lt;&gt;"Tidak hadir"),"Isi jawapan",IF(F1569="Hadir",IF(NOT(ISNUMBER(G1569)),"Semak jumlah hadir",IF(OR(G1569&lt;1,G1569&gt;E1569,MOD(G1569,1)&lt;&gt;0),"Semak jumlah hadir","OK")),IF(AND(G1569&lt;&gt;"",G1569&lt;&gt;0),"Jumlah perlu kosong / 0","OK")))))))</f>
        <v/>
      </c>
    </row>
    <row r="1570" spans="11:12" ht="30" customHeight="1">
      <c r="K1570" s="9">
        <f>IF(L1570="","",IF(AND(L1570="OK",F1570="Hadir"),G1570,0))</f>
        <v/>
      </c>
      <c r="L1570" s="9">
        <f>IF(AND(A1570="",B1570="",C1570="",D1570="",E1570="",F1570="",G1570="",H1570="",I1570="",J1570=""),"",IF(OR(A1570="",C1570="",COUNTIF(MajlisTetamu,B1570)&lt;&gt;1),"Isi ID / majlis / nama",IF(COUNTIFS(TetamuTable[ID kumpulan],A1570,TetamuTable[Majlis],B1570)&gt;1,"ID berganda untuk majlis",IF(NOT(ISNUMBER(E1570)),"Semak kapasiti",IF(OR(E1570&lt;1,MOD(E1570,1)&lt;&gt;0),"Semak kapasiti",IF(AND(F1570&lt;&gt;"Belum menjawab",F1570&lt;&gt;"Hadir",F1570&lt;&gt;"Tidak hadir"),"Isi jawapan",IF(F1570="Hadir",IF(NOT(ISNUMBER(G1570)),"Semak jumlah hadir",IF(OR(G1570&lt;1,G1570&gt;E1570,MOD(G1570,1)&lt;&gt;0),"Semak jumlah hadir","OK")),IF(AND(G1570&lt;&gt;"",G1570&lt;&gt;0),"Jumlah perlu kosong / 0","OK")))))))</f>
        <v/>
      </c>
    </row>
    <row r="1571" spans="11:12" ht="30" customHeight="1">
      <c r="K1571" s="9">
        <f>IF(L1571="","",IF(AND(L1571="OK",F1571="Hadir"),G1571,0))</f>
        <v/>
      </c>
      <c r="L1571" s="9">
        <f>IF(AND(A1571="",B1571="",C1571="",D1571="",E1571="",F1571="",G1571="",H1571="",I1571="",J1571=""),"",IF(OR(A1571="",C1571="",COUNTIF(MajlisTetamu,B1571)&lt;&gt;1),"Isi ID / majlis / nama",IF(COUNTIFS(TetamuTable[ID kumpulan],A1571,TetamuTable[Majlis],B1571)&gt;1,"ID berganda untuk majlis",IF(NOT(ISNUMBER(E1571)),"Semak kapasiti",IF(OR(E1571&lt;1,MOD(E1571,1)&lt;&gt;0),"Semak kapasiti",IF(AND(F1571&lt;&gt;"Belum menjawab",F1571&lt;&gt;"Hadir",F1571&lt;&gt;"Tidak hadir"),"Isi jawapan",IF(F1571="Hadir",IF(NOT(ISNUMBER(G1571)),"Semak jumlah hadir",IF(OR(G1571&lt;1,G1571&gt;E1571,MOD(G1571,1)&lt;&gt;0),"Semak jumlah hadir","OK")),IF(AND(G1571&lt;&gt;"",G1571&lt;&gt;0),"Jumlah perlu kosong / 0","OK")))))))</f>
        <v/>
      </c>
    </row>
    <row r="1572" spans="11:12" ht="30" customHeight="1">
      <c r="K1572" s="9">
        <f>IF(L1572="","",IF(AND(L1572="OK",F1572="Hadir"),G1572,0))</f>
        <v/>
      </c>
      <c r="L1572" s="9">
        <f>IF(AND(A1572="",B1572="",C1572="",D1572="",E1572="",F1572="",G1572="",H1572="",I1572="",J1572=""),"",IF(OR(A1572="",C1572="",COUNTIF(MajlisTetamu,B1572)&lt;&gt;1),"Isi ID / majlis / nama",IF(COUNTIFS(TetamuTable[ID kumpulan],A1572,TetamuTable[Majlis],B1572)&gt;1,"ID berganda untuk majlis",IF(NOT(ISNUMBER(E1572)),"Semak kapasiti",IF(OR(E1572&lt;1,MOD(E1572,1)&lt;&gt;0),"Semak kapasiti",IF(AND(F1572&lt;&gt;"Belum menjawab",F1572&lt;&gt;"Hadir",F1572&lt;&gt;"Tidak hadir"),"Isi jawapan",IF(F1572="Hadir",IF(NOT(ISNUMBER(G1572)),"Semak jumlah hadir",IF(OR(G1572&lt;1,G1572&gt;E1572,MOD(G1572,1)&lt;&gt;0),"Semak jumlah hadir","OK")),IF(AND(G1572&lt;&gt;"",G1572&lt;&gt;0),"Jumlah perlu kosong / 0","OK")))))))</f>
        <v/>
      </c>
    </row>
    <row r="1573" spans="11:12" ht="30" customHeight="1">
      <c r="K1573" s="9">
        <f>IF(L1573="","",IF(AND(L1573="OK",F1573="Hadir"),G1573,0))</f>
        <v/>
      </c>
      <c r="L1573" s="9">
        <f>IF(AND(A1573="",B1573="",C1573="",D1573="",E1573="",F1573="",G1573="",H1573="",I1573="",J1573=""),"",IF(OR(A1573="",C1573="",COUNTIF(MajlisTetamu,B1573)&lt;&gt;1),"Isi ID / majlis / nama",IF(COUNTIFS(TetamuTable[ID kumpulan],A1573,TetamuTable[Majlis],B1573)&gt;1,"ID berganda untuk majlis",IF(NOT(ISNUMBER(E1573)),"Semak kapasiti",IF(OR(E1573&lt;1,MOD(E1573,1)&lt;&gt;0),"Semak kapasiti",IF(AND(F1573&lt;&gt;"Belum menjawab",F1573&lt;&gt;"Hadir",F1573&lt;&gt;"Tidak hadir"),"Isi jawapan",IF(F1573="Hadir",IF(NOT(ISNUMBER(G1573)),"Semak jumlah hadir",IF(OR(G1573&lt;1,G1573&gt;E1573,MOD(G1573,1)&lt;&gt;0),"Semak jumlah hadir","OK")),IF(AND(G1573&lt;&gt;"",G1573&lt;&gt;0),"Jumlah perlu kosong / 0","OK")))))))</f>
        <v/>
      </c>
    </row>
    <row r="1574" spans="11:12" ht="30" customHeight="1">
      <c r="K1574" s="9">
        <f>IF(L1574="","",IF(AND(L1574="OK",F1574="Hadir"),G1574,0))</f>
        <v/>
      </c>
      <c r="L1574" s="9">
        <f>IF(AND(A1574="",B1574="",C1574="",D1574="",E1574="",F1574="",G1574="",H1574="",I1574="",J1574=""),"",IF(OR(A1574="",C1574="",COUNTIF(MajlisTetamu,B1574)&lt;&gt;1),"Isi ID / majlis / nama",IF(COUNTIFS(TetamuTable[ID kumpulan],A1574,TetamuTable[Majlis],B1574)&gt;1,"ID berganda untuk majlis",IF(NOT(ISNUMBER(E1574)),"Semak kapasiti",IF(OR(E1574&lt;1,MOD(E1574,1)&lt;&gt;0),"Semak kapasiti",IF(AND(F1574&lt;&gt;"Belum menjawab",F1574&lt;&gt;"Hadir",F1574&lt;&gt;"Tidak hadir"),"Isi jawapan",IF(F1574="Hadir",IF(NOT(ISNUMBER(G1574)),"Semak jumlah hadir",IF(OR(G1574&lt;1,G1574&gt;E1574,MOD(G1574,1)&lt;&gt;0),"Semak jumlah hadir","OK")),IF(AND(G1574&lt;&gt;"",G1574&lt;&gt;0),"Jumlah perlu kosong / 0","OK")))))))</f>
        <v/>
      </c>
    </row>
    <row r="1575" spans="11:12" ht="30" customHeight="1">
      <c r="K1575" s="9">
        <f>IF(L1575="","",IF(AND(L1575="OK",F1575="Hadir"),G1575,0))</f>
        <v/>
      </c>
      <c r="L1575" s="9">
        <f>IF(AND(A1575="",B1575="",C1575="",D1575="",E1575="",F1575="",G1575="",H1575="",I1575="",J1575=""),"",IF(OR(A1575="",C1575="",COUNTIF(MajlisTetamu,B1575)&lt;&gt;1),"Isi ID / majlis / nama",IF(COUNTIFS(TetamuTable[ID kumpulan],A1575,TetamuTable[Majlis],B1575)&gt;1,"ID berganda untuk majlis",IF(NOT(ISNUMBER(E1575)),"Semak kapasiti",IF(OR(E1575&lt;1,MOD(E1575,1)&lt;&gt;0),"Semak kapasiti",IF(AND(F1575&lt;&gt;"Belum menjawab",F1575&lt;&gt;"Hadir",F1575&lt;&gt;"Tidak hadir"),"Isi jawapan",IF(F1575="Hadir",IF(NOT(ISNUMBER(G1575)),"Semak jumlah hadir",IF(OR(G1575&lt;1,G1575&gt;E1575,MOD(G1575,1)&lt;&gt;0),"Semak jumlah hadir","OK")),IF(AND(G1575&lt;&gt;"",G1575&lt;&gt;0),"Jumlah perlu kosong / 0","OK")))))))</f>
        <v/>
      </c>
    </row>
    <row r="1576" spans="11:12" ht="30" customHeight="1">
      <c r="K1576" s="9">
        <f>IF(L1576="","",IF(AND(L1576="OK",F1576="Hadir"),G1576,0))</f>
        <v/>
      </c>
      <c r="L1576" s="9">
        <f>IF(AND(A1576="",B1576="",C1576="",D1576="",E1576="",F1576="",G1576="",H1576="",I1576="",J1576=""),"",IF(OR(A1576="",C1576="",COUNTIF(MajlisTetamu,B1576)&lt;&gt;1),"Isi ID / majlis / nama",IF(COUNTIFS(TetamuTable[ID kumpulan],A1576,TetamuTable[Majlis],B1576)&gt;1,"ID berganda untuk majlis",IF(NOT(ISNUMBER(E1576)),"Semak kapasiti",IF(OR(E1576&lt;1,MOD(E1576,1)&lt;&gt;0),"Semak kapasiti",IF(AND(F1576&lt;&gt;"Belum menjawab",F1576&lt;&gt;"Hadir",F1576&lt;&gt;"Tidak hadir"),"Isi jawapan",IF(F1576="Hadir",IF(NOT(ISNUMBER(G1576)),"Semak jumlah hadir",IF(OR(G1576&lt;1,G1576&gt;E1576,MOD(G1576,1)&lt;&gt;0),"Semak jumlah hadir","OK")),IF(AND(G1576&lt;&gt;"",G1576&lt;&gt;0),"Jumlah perlu kosong / 0","OK")))))))</f>
        <v/>
      </c>
    </row>
    <row r="1577" spans="11:12" ht="30" customHeight="1">
      <c r="K1577" s="9">
        <f>IF(L1577="","",IF(AND(L1577="OK",F1577="Hadir"),G1577,0))</f>
        <v/>
      </c>
      <c r="L1577" s="9">
        <f>IF(AND(A1577="",B1577="",C1577="",D1577="",E1577="",F1577="",G1577="",H1577="",I1577="",J1577=""),"",IF(OR(A1577="",C1577="",COUNTIF(MajlisTetamu,B1577)&lt;&gt;1),"Isi ID / majlis / nama",IF(COUNTIFS(TetamuTable[ID kumpulan],A1577,TetamuTable[Majlis],B1577)&gt;1,"ID berganda untuk majlis",IF(NOT(ISNUMBER(E1577)),"Semak kapasiti",IF(OR(E1577&lt;1,MOD(E1577,1)&lt;&gt;0),"Semak kapasiti",IF(AND(F1577&lt;&gt;"Belum menjawab",F1577&lt;&gt;"Hadir",F1577&lt;&gt;"Tidak hadir"),"Isi jawapan",IF(F1577="Hadir",IF(NOT(ISNUMBER(G1577)),"Semak jumlah hadir",IF(OR(G1577&lt;1,G1577&gt;E1577,MOD(G1577,1)&lt;&gt;0),"Semak jumlah hadir","OK")),IF(AND(G1577&lt;&gt;"",G1577&lt;&gt;0),"Jumlah perlu kosong / 0","OK")))))))</f>
        <v/>
      </c>
    </row>
    <row r="1578" spans="11:12" ht="30" customHeight="1">
      <c r="K1578" s="9">
        <f>IF(L1578="","",IF(AND(L1578="OK",F1578="Hadir"),G1578,0))</f>
        <v/>
      </c>
      <c r="L1578" s="9">
        <f>IF(AND(A1578="",B1578="",C1578="",D1578="",E1578="",F1578="",G1578="",H1578="",I1578="",J1578=""),"",IF(OR(A1578="",C1578="",COUNTIF(MajlisTetamu,B1578)&lt;&gt;1),"Isi ID / majlis / nama",IF(COUNTIFS(TetamuTable[ID kumpulan],A1578,TetamuTable[Majlis],B1578)&gt;1,"ID berganda untuk majlis",IF(NOT(ISNUMBER(E1578)),"Semak kapasiti",IF(OR(E1578&lt;1,MOD(E1578,1)&lt;&gt;0),"Semak kapasiti",IF(AND(F1578&lt;&gt;"Belum menjawab",F1578&lt;&gt;"Hadir",F1578&lt;&gt;"Tidak hadir"),"Isi jawapan",IF(F1578="Hadir",IF(NOT(ISNUMBER(G1578)),"Semak jumlah hadir",IF(OR(G1578&lt;1,G1578&gt;E1578,MOD(G1578,1)&lt;&gt;0),"Semak jumlah hadir","OK")),IF(AND(G1578&lt;&gt;"",G1578&lt;&gt;0),"Jumlah perlu kosong / 0","OK")))))))</f>
        <v/>
      </c>
    </row>
    <row r="1579" spans="11:12" ht="30" customHeight="1">
      <c r="K1579" s="9">
        <f>IF(L1579="","",IF(AND(L1579="OK",F1579="Hadir"),G1579,0))</f>
        <v/>
      </c>
      <c r="L1579" s="9">
        <f>IF(AND(A1579="",B1579="",C1579="",D1579="",E1579="",F1579="",G1579="",H1579="",I1579="",J1579=""),"",IF(OR(A1579="",C1579="",COUNTIF(MajlisTetamu,B1579)&lt;&gt;1),"Isi ID / majlis / nama",IF(COUNTIFS(TetamuTable[ID kumpulan],A1579,TetamuTable[Majlis],B1579)&gt;1,"ID berganda untuk majlis",IF(NOT(ISNUMBER(E1579)),"Semak kapasiti",IF(OR(E1579&lt;1,MOD(E1579,1)&lt;&gt;0),"Semak kapasiti",IF(AND(F1579&lt;&gt;"Belum menjawab",F1579&lt;&gt;"Hadir",F1579&lt;&gt;"Tidak hadir"),"Isi jawapan",IF(F1579="Hadir",IF(NOT(ISNUMBER(G1579)),"Semak jumlah hadir",IF(OR(G1579&lt;1,G1579&gt;E1579,MOD(G1579,1)&lt;&gt;0),"Semak jumlah hadir","OK")),IF(AND(G1579&lt;&gt;"",G1579&lt;&gt;0),"Jumlah perlu kosong / 0","OK")))))))</f>
        <v/>
      </c>
    </row>
    <row r="1580" spans="11:12" ht="30" customHeight="1">
      <c r="K1580" s="9">
        <f>IF(L1580="","",IF(AND(L1580="OK",F1580="Hadir"),G1580,0))</f>
        <v/>
      </c>
      <c r="L1580" s="9">
        <f>IF(AND(A1580="",B1580="",C1580="",D1580="",E1580="",F1580="",G1580="",H1580="",I1580="",J1580=""),"",IF(OR(A1580="",C1580="",COUNTIF(MajlisTetamu,B1580)&lt;&gt;1),"Isi ID / majlis / nama",IF(COUNTIFS(TetamuTable[ID kumpulan],A1580,TetamuTable[Majlis],B1580)&gt;1,"ID berganda untuk majlis",IF(NOT(ISNUMBER(E1580)),"Semak kapasiti",IF(OR(E1580&lt;1,MOD(E1580,1)&lt;&gt;0),"Semak kapasiti",IF(AND(F1580&lt;&gt;"Belum menjawab",F1580&lt;&gt;"Hadir",F1580&lt;&gt;"Tidak hadir"),"Isi jawapan",IF(F1580="Hadir",IF(NOT(ISNUMBER(G1580)),"Semak jumlah hadir",IF(OR(G1580&lt;1,G1580&gt;E1580,MOD(G1580,1)&lt;&gt;0),"Semak jumlah hadir","OK")),IF(AND(G1580&lt;&gt;"",G1580&lt;&gt;0),"Jumlah perlu kosong / 0","OK")))))))</f>
        <v/>
      </c>
    </row>
    <row r="1581" spans="11:12" ht="30" customHeight="1">
      <c r="K1581" s="9">
        <f>IF(L1581="","",IF(AND(L1581="OK",F1581="Hadir"),G1581,0))</f>
        <v/>
      </c>
      <c r="L1581" s="9">
        <f>IF(AND(A1581="",B1581="",C1581="",D1581="",E1581="",F1581="",G1581="",H1581="",I1581="",J1581=""),"",IF(OR(A1581="",C1581="",COUNTIF(MajlisTetamu,B1581)&lt;&gt;1),"Isi ID / majlis / nama",IF(COUNTIFS(TetamuTable[ID kumpulan],A1581,TetamuTable[Majlis],B1581)&gt;1,"ID berganda untuk majlis",IF(NOT(ISNUMBER(E1581)),"Semak kapasiti",IF(OR(E1581&lt;1,MOD(E1581,1)&lt;&gt;0),"Semak kapasiti",IF(AND(F1581&lt;&gt;"Belum menjawab",F1581&lt;&gt;"Hadir",F1581&lt;&gt;"Tidak hadir"),"Isi jawapan",IF(F1581="Hadir",IF(NOT(ISNUMBER(G1581)),"Semak jumlah hadir",IF(OR(G1581&lt;1,G1581&gt;E1581,MOD(G1581,1)&lt;&gt;0),"Semak jumlah hadir","OK")),IF(AND(G1581&lt;&gt;"",G1581&lt;&gt;0),"Jumlah perlu kosong / 0","OK")))))))</f>
        <v/>
      </c>
    </row>
    <row r="1582" spans="11:12" ht="30" customHeight="1">
      <c r="K1582" s="9">
        <f>IF(L1582="","",IF(AND(L1582="OK",F1582="Hadir"),G1582,0))</f>
        <v/>
      </c>
      <c r="L1582" s="9">
        <f>IF(AND(A1582="",B1582="",C1582="",D1582="",E1582="",F1582="",G1582="",H1582="",I1582="",J1582=""),"",IF(OR(A1582="",C1582="",COUNTIF(MajlisTetamu,B1582)&lt;&gt;1),"Isi ID / majlis / nama",IF(COUNTIFS(TetamuTable[ID kumpulan],A1582,TetamuTable[Majlis],B1582)&gt;1,"ID berganda untuk majlis",IF(NOT(ISNUMBER(E1582)),"Semak kapasiti",IF(OR(E1582&lt;1,MOD(E1582,1)&lt;&gt;0),"Semak kapasiti",IF(AND(F1582&lt;&gt;"Belum menjawab",F1582&lt;&gt;"Hadir",F1582&lt;&gt;"Tidak hadir"),"Isi jawapan",IF(F1582="Hadir",IF(NOT(ISNUMBER(G1582)),"Semak jumlah hadir",IF(OR(G1582&lt;1,G1582&gt;E1582,MOD(G1582,1)&lt;&gt;0),"Semak jumlah hadir","OK")),IF(AND(G1582&lt;&gt;"",G1582&lt;&gt;0),"Jumlah perlu kosong / 0","OK")))))))</f>
        <v/>
      </c>
    </row>
    <row r="1583" spans="11:12" ht="30" customHeight="1">
      <c r="K1583" s="9">
        <f>IF(L1583="","",IF(AND(L1583="OK",F1583="Hadir"),G1583,0))</f>
        <v/>
      </c>
      <c r="L1583" s="9">
        <f>IF(AND(A1583="",B1583="",C1583="",D1583="",E1583="",F1583="",G1583="",H1583="",I1583="",J1583=""),"",IF(OR(A1583="",C1583="",COUNTIF(MajlisTetamu,B1583)&lt;&gt;1),"Isi ID / majlis / nama",IF(COUNTIFS(TetamuTable[ID kumpulan],A1583,TetamuTable[Majlis],B1583)&gt;1,"ID berganda untuk majlis",IF(NOT(ISNUMBER(E1583)),"Semak kapasiti",IF(OR(E1583&lt;1,MOD(E1583,1)&lt;&gt;0),"Semak kapasiti",IF(AND(F1583&lt;&gt;"Belum menjawab",F1583&lt;&gt;"Hadir",F1583&lt;&gt;"Tidak hadir"),"Isi jawapan",IF(F1583="Hadir",IF(NOT(ISNUMBER(G1583)),"Semak jumlah hadir",IF(OR(G1583&lt;1,G1583&gt;E1583,MOD(G1583,1)&lt;&gt;0),"Semak jumlah hadir","OK")),IF(AND(G1583&lt;&gt;"",G1583&lt;&gt;0),"Jumlah perlu kosong / 0","OK")))))))</f>
        <v/>
      </c>
    </row>
    <row r="1584" spans="11:12" ht="30" customHeight="1">
      <c r="K1584" s="9">
        <f>IF(L1584="","",IF(AND(L1584="OK",F1584="Hadir"),G1584,0))</f>
        <v/>
      </c>
      <c r="L1584" s="9">
        <f>IF(AND(A1584="",B1584="",C1584="",D1584="",E1584="",F1584="",G1584="",H1584="",I1584="",J1584=""),"",IF(OR(A1584="",C1584="",COUNTIF(MajlisTetamu,B1584)&lt;&gt;1),"Isi ID / majlis / nama",IF(COUNTIFS(TetamuTable[ID kumpulan],A1584,TetamuTable[Majlis],B1584)&gt;1,"ID berganda untuk majlis",IF(NOT(ISNUMBER(E1584)),"Semak kapasiti",IF(OR(E1584&lt;1,MOD(E1584,1)&lt;&gt;0),"Semak kapasiti",IF(AND(F1584&lt;&gt;"Belum menjawab",F1584&lt;&gt;"Hadir",F1584&lt;&gt;"Tidak hadir"),"Isi jawapan",IF(F1584="Hadir",IF(NOT(ISNUMBER(G1584)),"Semak jumlah hadir",IF(OR(G1584&lt;1,G1584&gt;E1584,MOD(G1584,1)&lt;&gt;0),"Semak jumlah hadir","OK")),IF(AND(G1584&lt;&gt;"",G1584&lt;&gt;0),"Jumlah perlu kosong / 0","OK")))))))</f>
        <v/>
      </c>
    </row>
    <row r="1585" spans="11:12" ht="30" customHeight="1">
      <c r="K1585" s="9">
        <f>IF(L1585="","",IF(AND(L1585="OK",F1585="Hadir"),G1585,0))</f>
        <v/>
      </c>
      <c r="L1585" s="9">
        <f>IF(AND(A1585="",B1585="",C1585="",D1585="",E1585="",F1585="",G1585="",H1585="",I1585="",J1585=""),"",IF(OR(A1585="",C1585="",COUNTIF(MajlisTetamu,B1585)&lt;&gt;1),"Isi ID / majlis / nama",IF(COUNTIFS(TetamuTable[ID kumpulan],A1585,TetamuTable[Majlis],B1585)&gt;1,"ID berganda untuk majlis",IF(NOT(ISNUMBER(E1585)),"Semak kapasiti",IF(OR(E1585&lt;1,MOD(E1585,1)&lt;&gt;0),"Semak kapasiti",IF(AND(F1585&lt;&gt;"Belum menjawab",F1585&lt;&gt;"Hadir",F1585&lt;&gt;"Tidak hadir"),"Isi jawapan",IF(F1585="Hadir",IF(NOT(ISNUMBER(G1585)),"Semak jumlah hadir",IF(OR(G1585&lt;1,G1585&gt;E1585,MOD(G1585,1)&lt;&gt;0),"Semak jumlah hadir","OK")),IF(AND(G1585&lt;&gt;"",G1585&lt;&gt;0),"Jumlah perlu kosong / 0","OK")))))))</f>
        <v/>
      </c>
    </row>
    <row r="1586" spans="11:12" ht="30" customHeight="1">
      <c r="K1586" s="9">
        <f>IF(L1586="","",IF(AND(L1586="OK",F1586="Hadir"),G1586,0))</f>
        <v/>
      </c>
      <c r="L1586" s="9">
        <f>IF(AND(A1586="",B1586="",C1586="",D1586="",E1586="",F1586="",G1586="",H1586="",I1586="",J1586=""),"",IF(OR(A1586="",C1586="",COUNTIF(MajlisTetamu,B1586)&lt;&gt;1),"Isi ID / majlis / nama",IF(COUNTIFS(TetamuTable[ID kumpulan],A1586,TetamuTable[Majlis],B1586)&gt;1,"ID berganda untuk majlis",IF(NOT(ISNUMBER(E1586)),"Semak kapasiti",IF(OR(E1586&lt;1,MOD(E1586,1)&lt;&gt;0),"Semak kapasiti",IF(AND(F1586&lt;&gt;"Belum menjawab",F1586&lt;&gt;"Hadir",F1586&lt;&gt;"Tidak hadir"),"Isi jawapan",IF(F1586="Hadir",IF(NOT(ISNUMBER(G1586)),"Semak jumlah hadir",IF(OR(G1586&lt;1,G1586&gt;E1586,MOD(G1586,1)&lt;&gt;0),"Semak jumlah hadir","OK")),IF(AND(G1586&lt;&gt;"",G1586&lt;&gt;0),"Jumlah perlu kosong / 0","OK")))))))</f>
        <v/>
      </c>
    </row>
    <row r="1587" spans="11:12" ht="30" customHeight="1">
      <c r="K1587" s="9">
        <f>IF(L1587="","",IF(AND(L1587="OK",F1587="Hadir"),G1587,0))</f>
        <v/>
      </c>
      <c r="L1587" s="9">
        <f>IF(AND(A1587="",B1587="",C1587="",D1587="",E1587="",F1587="",G1587="",H1587="",I1587="",J1587=""),"",IF(OR(A1587="",C1587="",COUNTIF(MajlisTetamu,B1587)&lt;&gt;1),"Isi ID / majlis / nama",IF(COUNTIFS(TetamuTable[ID kumpulan],A1587,TetamuTable[Majlis],B1587)&gt;1,"ID berganda untuk majlis",IF(NOT(ISNUMBER(E1587)),"Semak kapasiti",IF(OR(E1587&lt;1,MOD(E1587,1)&lt;&gt;0),"Semak kapasiti",IF(AND(F1587&lt;&gt;"Belum menjawab",F1587&lt;&gt;"Hadir",F1587&lt;&gt;"Tidak hadir"),"Isi jawapan",IF(F1587="Hadir",IF(NOT(ISNUMBER(G1587)),"Semak jumlah hadir",IF(OR(G1587&lt;1,G1587&gt;E1587,MOD(G1587,1)&lt;&gt;0),"Semak jumlah hadir","OK")),IF(AND(G1587&lt;&gt;"",G1587&lt;&gt;0),"Jumlah perlu kosong / 0","OK")))))))</f>
        <v/>
      </c>
    </row>
    <row r="1588" spans="11:12" ht="30" customHeight="1">
      <c r="K1588" s="9">
        <f>IF(L1588="","",IF(AND(L1588="OK",F1588="Hadir"),G1588,0))</f>
        <v/>
      </c>
      <c r="L1588" s="9">
        <f>IF(AND(A1588="",B1588="",C1588="",D1588="",E1588="",F1588="",G1588="",H1588="",I1588="",J1588=""),"",IF(OR(A1588="",C1588="",COUNTIF(MajlisTetamu,B1588)&lt;&gt;1),"Isi ID / majlis / nama",IF(COUNTIFS(TetamuTable[ID kumpulan],A1588,TetamuTable[Majlis],B1588)&gt;1,"ID berganda untuk majlis",IF(NOT(ISNUMBER(E1588)),"Semak kapasiti",IF(OR(E1588&lt;1,MOD(E1588,1)&lt;&gt;0),"Semak kapasiti",IF(AND(F1588&lt;&gt;"Belum menjawab",F1588&lt;&gt;"Hadir",F1588&lt;&gt;"Tidak hadir"),"Isi jawapan",IF(F1588="Hadir",IF(NOT(ISNUMBER(G1588)),"Semak jumlah hadir",IF(OR(G1588&lt;1,G1588&gt;E1588,MOD(G1588,1)&lt;&gt;0),"Semak jumlah hadir","OK")),IF(AND(G1588&lt;&gt;"",G1588&lt;&gt;0),"Jumlah perlu kosong / 0","OK")))))))</f>
        <v/>
      </c>
    </row>
    <row r="1589" spans="11:12" ht="30" customHeight="1">
      <c r="K1589" s="9">
        <f>IF(L1589="","",IF(AND(L1589="OK",F1589="Hadir"),G1589,0))</f>
        <v/>
      </c>
      <c r="L1589" s="9">
        <f>IF(AND(A1589="",B1589="",C1589="",D1589="",E1589="",F1589="",G1589="",H1589="",I1589="",J1589=""),"",IF(OR(A1589="",C1589="",COUNTIF(MajlisTetamu,B1589)&lt;&gt;1),"Isi ID / majlis / nama",IF(COUNTIFS(TetamuTable[ID kumpulan],A1589,TetamuTable[Majlis],B1589)&gt;1,"ID berganda untuk majlis",IF(NOT(ISNUMBER(E1589)),"Semak kapasiti",IF(OR(E1589&lt;1,MOD(E1589,1)&lt;&gt;0),"Semak kapasiti",IF(AND(F1589&lt;&gt;"Belum menjawab",F1589&lt;&gt;"Hadir",F1589&lt;&gt;"Tidak hadir"),"Isi jawapan",IF(F1589="Hadir",IF(NOT(ISNUMBER(G1589)),"Semak jumlah hadir",IF(OR(G1589&lt;1,G1589&gt;E1589,MOD(G1589,1)&lt;&gt;0),"Semak jumlah hadir","OK")),IF(AND(G1589&lt;&gt;"",G1589&lt;&gt;0),"Jumlah perlu kosong / 0","OK")))))))</f>
        <v/>
      </c>
    </row>
    <row r="1590" spans="11:12" ht="30" customHeight="1">
      <c r="K1590" s="9">
        <f>IF(L1590="","",IF(AND(L1590="OK",F1590="Hadir"),G1590,0))</f>
        <v/>
      </c>
      <c r="L1590" s="9">
        <f>IF(AND(A1590="",B1590="",C1590="",D1590="",E1590="",F1590="",G1590="",H1590="",I1590="",J1590=""),"",IF(OR(A1590="",C1590="",COUNTIF(MajlisTetamu,B1590)&lt;&gt;1),"Isi ID / majlis / nama",IF(COUNTIFS(TetamuTable[ID kumpulan],A1590,TetamuTable[Majlis],B1590)&gt;1,"ID berganda untuk majlis",IF(NOT(ISNUMBER(E1590)),"Semak kapasiti",IF(OR(E1590&lt;1,MOD(E1590,1)&lt;&gt;0),"Semak kapasiti",IF(AND(F1590&lt;&gt;"Belum menjawab",F1590&lt;&gt;"Hadir",F1590&lt;&gt;"Tidak hadir"),"Isi jawapan",IF(F1590="Hadir",IF(NOT(ISNUMBER(G1590)),"Semak jumlah hadir",IF(OR(G1590&lt;1,G1590&gt;E1590,MOD(G1590,1)&lt;&gt;0),"Semak jumlah hadir","OK")),IF(AND(G1590&lt;&gt;"",G1590&lt;&gt;0),"Jumlah perlu kosong / 0","OK")))))))</f>
        <v/>
      </c>
    </row>
    <row r="1591" spans="11:12" ht="30" customHeight="1">
      <c r="K1591" s="9">
        <f>IF(L1591="","",IF(AND(L1591="OK",F1591="Hadir"),G1591,0))</f>
        <v/>
      </c>
      <c r="L1591" s="9">
        <f>IF(AND(A1591="",B1591="",C1591="",D1591="",E1591="",F1591="",G1591="",H1591="",I1591="",J1591=""),"",IF(OR(A1591="",C1591="",COUNTIF(MajlisTetamu,B1591)&lt;&gt;1),"Isi ID / majlis / nama",IF(COUNTIFS(TetamuTable[ID kumpulan],A1591,TetamuTable[Majlis],B1591)&gt;1,"ID berganda untuk majlis",IF(NOT(ISNUMBER(E1591)),"Semak kapasiti",IF(OR(E1591&lt;1,MOD(E1591,1)&lt;&gt;0),"Semak kapasiti",IF(AND(F1591&lt;&gt;"Belum menjawab",F1591&lt;&gt;"Hadir",F1591&lt;&gt;"Tidak hadir"),"Isi jawapan",IF(F1591="Hadir",IF(NOT(ISNUMBER(G1591)),"Semak jumlah hadir",IF(OR(G1591&lt;1,G1591&gt;E1591,MOD(G1591,1)&lt;&gt;0),"Semak jumlah hadir","OK")),IF(AND(G1591&lt;&gt;"",G1591&lt;&gt;0),"Jumlah perlu kosong / 0","OK")))))))</f>
        <v/>
      </c>
    </row>
    <row r="1592" spans="11:12" ht="30" customHeight="1">
      <c r="K1592" s="9">
        <f>IF(L1592="","",IF(AND(L1592="OK",F1592="Hadir"),G1592,0))</f>
        <v/>
      </c>
      <c r="L1592" s="9">
        <f>IF(AND(A1592="",B1592="",C1592="",D1592="",E1592="",F1592="",G1592="",H1592="",I1592="",J1592=""),"",IF(OR(A1592="",C1592="",COUNTIF(MajlisTetamu,B1592)&lt;&gt;1),"Isi ID / majlis / nama",IF(COUNTIFS(TetamuTable[ID kumpulan],A1592,TetamuTable[Majlis],B1592)&gt;1,"ID berganda untuk majlis",IF(NOT(ISNUMBER(E1592)),"Semak kapasiti",IF(OR(E1592&lt;1,MOD(E1592,1)&lt;&gt;0),"Semak kapasiti",IF(AND(F1592&lt;&gt;"Belum menjawab",F1592&lt;&gt;"Hadir",F1592&lt;&gt;"Tidak hadir"),"Isi jawapan",IF(F1592="Hadir",IF(NOT(ISNUMBER(G1592)),"Semak jumlah hadir",IF(OR(G1592&lt;1,G1592&gt;E1592,MOD(G1592,1)&lt;&gt;0),"Semak jumlah hadir","OK")),IF(AND(G1592&lt;&gt;"",G1592&lt;&gt;0),"Jumlah perlu kosong / 0","OK")))))))</f>
        <v/>
      </c>
    </row>
    <row r="1593" spans="11:12" ht="30" customHeight="1">
      <c r="K1593" s="9">
        <f>IF(L1593="","",IF(AND(L1593="OK",F1593="Hadir"),G1593,0))</f>
        <v/>
      </c>
      <c r="L1593" s="9">
        <f>IF(AND(A1593="",B1593="",C1593="",D1593="",E1593="",F1593="",G1593="",H1593="",I1593="",J1593=""),"",IF(OR(A1593="",C1593="",COUNTIF(MajlisTetamu,B1593)&lt;&gt;1),"Isi ID / majlis / nama",IF(COUNTIFS(TetamuTable[ID kumpulan],A1593,TetamuTable[Majlis],B1593)&gt;1,"ID berganda untuk majlis",IF(NOT(ISNUMBER(E1593)),"Semak kapasiti",IF(OR(E1593&lt;1,MOD(E1593,1)&lt;&gt;0),"Semak kapasiti",IF(AND(F1593&lt;&gt;"Belum menjawab",F1593&lt;&gt;"Hadir",F1593&lt;&gt;"Tidak hadir"),"Isi jawapan",IF(F1593="Hadir",IF(NOT(ISNUMBER(G1593)),"Semak jumlah hadir",IF(OR(G1593&lt;1,G1593&gt;E1593,MOD(G1593,1)&lt;&gt;0),"Semak jumlah hadir","OK")),IF(AND(G1593&lt;&gt;"",G1593&lt;&gt;0),"Jumlah perlu kosong / 0","OK")))))))</f>
        <v/>
      </c>
    </row>
    <row r="1594" spans="11:12" ht="30" customHeight="1">
      <c r="K1594" s="9">
        <f>IF(L1594="","",IF(AND(L1594="OK",F1594="Hadir"),G1594,0))</f>
        <v/>
      </c>
      <c r="L1594" s="9">
        <f>IF(AND(A1594="",B1594="",C1594="",D1594="",E1594="",F1594="",G1594="",H1594="",I1594="",J1594=""),"",IF(OR(A1594="",C1594="",COUNTIF(MajlisTetamu,B1594)&lt;&gt;1),"Isi ID / majlis / nama",IF(COUNTIFS(TetamuTable[ID kumpulan],A1594,TetamuTable[Majlis],B1594)&gt;1,"ID berganda untuk majlis",IF(NOT(ISNUMBER(E1594)),"Semak kapasiti",IF(OR(E1594&lt;1,MOD(E1594,1)&lt;&gt;0),"Semak kapasiti",IF(AND(F1594&lt;&gt;"Belum menjawab",F1594&lt;&gt;"Hadir",F1594&lt;&gt;"Tidak hadir"),"Isi jawapan",IF(F1594="Hadir",IF(NOT(ISNUMBER(G1594)),"Semak jumlah hadir",IF(OR(G1594&lt;1,G1594&gt;E1594,MOD(G1594,1)&lt;&gt;0),"Semak jumlah hadir","OK")),IF(AND(G1594&lt;&gt;"",G1594&lt;&gt;0),"Jumlah perlu kosong / 0","OK")))))))</f>
        <v/>
      </c>
    </row>
    <row r="1595" spans="11:12" ht="30" customHeight="1">
      <c r="K1595" s="9">
        <f>IF(L1595="","",IF(AND(L1595="OK",F1595="Hadir"),G1595,0))</f>
        <v/>
      </c>
      <c r="L1595" s="9">
        <f>IF(AND(A1595="",B1595="",C1595="",D1595="",E1595="",F1595="",G1595="",H1595="",I1595="",J1595=""),"",IF(OR(A1595="",C1595="",COUNTIF(MajlisTetamu,B1595)&lt;&gt;1),"Isi ID / majlis / nama",IF(COUNTIFS(TetamuTable[ID kumpulan],A1595,TetamuTable[Majlis],B1595)&gt;1,"ID berganda untuk majlis",IF(NOT(ISNUMBER(E1595)),"Semak kapasiti",IF(OR(E1595&lt;1,MOD(E1595,1)&lt;&gt;0),"Semak kapasiti",IF(AND(F1595&lt;&gt;"Belum menjawab",F1595&lt;&gt;"Hadir",F1595&lt;&gt;"Tidak hadir"),"Isi jawapan",IF(F1595="Hadir",IF(NOT(ISNUMBER(G1595)),"Semak jumlah hadir",IF(OR(G1595&lt;1,G1595&gt;E1595,MOD(G1595,1)&lt;&gt;0),"Semak jumlah hadir","OK")),IF(AND(G1595&lt;&gt;"",G1595&lt;&gt;0),"Jumlah perlu kosong / 0","OK")))))))</f>
        <v/>
      </c>
    </row>
    <row r="1596" spans="11:12" ht="30" customHeight="1">
      <c r="K1596" s="9">
        <f>IF(L1596="","",IF(AND(L1596="OK",F1596="Hadir"),G1596,0))</f>
        <v/>
      </c>
      <c r="L1596" s="9">
        <f>IF(AND(A1596="",B1596="",C1596="",D1596="",E1596="",F1596="",G1596="",H1596="",I1596="",J1596=""),"",IF(OR(A1596="",C1596="",COUNTIF(MajlisTetamu,B1596)&lt;&gt;1),"Isi ID / majlis / nama",IF(COUNTIFS(TetamuTable[ID kumpulan],A1596,TetamuTable[Majlis],B1596)&gt;1,"ID berganda untuk majlis",IF(NOT(ISNUMBER(E1596)),"Semak kapasiti",IF(OR(E1596&lt;1,MOD(E1596,1)&lt;&gt;0),"Semak kapasiti",IF(AND(F1596&lt;&gt;"Belum menjawab",F1596&lt;&gt;"Hadir",F1596&lt;&gt;"Tidak hadir"),"Isi jawapan",IF(F1596="Hadir",IF(NOT(ISNUMBER(G1596)),"Semak jumlah hadir",IF(OR(G1596&lt;1,G1596&gt;E1596,MOD(G1596,1)&lt;&gt;0),"Semak jumlah hadir","OK")),IF(AND(G1596&lt;&gt;"",G1596&lt;&gt;0),"Jumlah perlu kosong / 0","OK")))))))</f>
        <v/>
      </c>
    </row>
    <row r="1597" spans="11:12" ht="30" customHeight="1">
      <c r="K1597" s="9">
        <f>IF(L1597="","",IF(AND(L1597="OK",F1597="Hadir"),G1597,0))</f>
        <v/>
      </c>
      <c r="L1597" s="9">
        <f>IF(AND(A1597="",B1597="",C1597="",D1597="",E1597="",F1597="",G1597="",H1597="",I1597="",J1597=""),"",IF(OR(A1597="",C1597="",COUNTIF(MajlisTetamu,B1597)&lt;&gt;1),"Isi ID / majlis / nama",IF(COUNTIFS(TetamuTable[ID kumpulan],A1597,TetamuTable[Majlis],B1597)&gt;1,"ID berganda untuk majlis",IF(NOT(ISNUMBER(E1597)),"Semak kapasiti",IF(OR(E1597&lt;1,MOD(E1597,1)&lt;&gt;0),"Semak kapasiti",IF(AND(F1597&lt;&gt;"Belum menjawab",F1597&lt;&gt;"Hadir",F1597&lt;&gt;"Tidak hadir"),"Isi jawapan",IF(F1597="Hadir",IF(NOT(ISNUMBER(G1597)),"Semak jumlah hadir",IF(OR(G1597&lt;1,G1597&gt;E1597,MOD(G1597,1)&lt;&gt;0),"Semak jumlah hadir","OK")),IF(AND(G1597&lt;&gt;"",G1597&lt;&gt;0),"Jumlah perlu kosong / 0","OK")))))))</f>
        <v/>
      </c>
    </row>
    <row r="1598" spans="11:12" ht="30" customHeight="1">
      <c r="K1598" s="9">
        <f>IF(L1598="","",IF(AND(L1598="OK",F1598="Hadir"),G1598,0))</f>
        <v/>
      </c>
      <c r="L1598" s="9">
        <f>IF(AND(A1598="",B1598="",C1598="",D1598="",E1598="",F1598="",G1598="",H1598="",I1598="",J1598=""),"",IF(OR(A1598="",C1598="",COUNTIF(MajlisTetamu,B1598)&lt;&gt;1),"Isi ID / majlis / nama",IF(COUNTIFS(TetamuTable[ID kumpulan],A1598,TetamuTable[Majlis],B1598)&gt;1,"ID berganda untuk majlis",IF(NOT(ISNUMBER(E1598)),"Semak kapasiti",IF(OR(E1598&lt;1,MOD(E1598,1)&lt;&gt;0),"Semak kapasiti",IF(AND(F1598&lt;&gt;"Belum menjawab",F1598&lt;&gt;"Hadir",F1598&lt;&gt;"Tidak hadir"),"Isi jawapan",IF(F1598="Hadir",IF(NOT(ISNUMBER(G1598)),"Semak jumlah hadir",IF(OR(G1598&lt;1,G1598&gt;E1598,MOD(G1598,1)&lt;&gt;0),"Semak jumlah hadir","OK")),IF(AND(G1598&lt;&gt;"",G1598&lt;&gt;0),"Jumlah perlu kosong / 0","OK")))))))</f>
        <v/>
      </c>
    </row>
    <row r="1599" spans="11:12" ht="30" customHeight="1">
      <c r="K1599" s="9">
        <f>IF(L1599="","",IF(AND(L1599="OK",F1599="Hadir"),G1599,0))</f>
        <v/>
      </c>
      <c r="L1599" s="9">
        <f>IF(AND(A1599="",B1599="",C1599="",D1599="",E1599="",F1599="",G1599="",H1599="",I1599="",J1599=""),"",IF(OR(A1599="",C1599="",COUNTIF(MajlisTetamu,B1599)&lt;&gt;1),"Isi ID / majlis / nama",IF(COUNTIFS(TetamuTable[ID kumpulan],A1599,TetamuTable[Majlis],B1599)&gt;1,"ID berganda untuk majlis",IF(NOT(ISNUMBER(E1599)),"Semak kapasiti",IF(OR(E1599&lt;1,MOD(E1599,1)&lt;&gt;0),"Semak kapasiti",IF(AND(F1599&lt;&gt;"Belum menjawab",F1599&lt;&gt;"Hadir",F1599&lt;&gt;"Tidak hadir"),"Isi jawapan",IF(F1599="Hadir",IF(NOT(ISNUMBER(G1599)),"Semak jumlah hadir",IF(OR(G1599&lt;1,G1599&gt;E1599,MOD(G1599,1)&lt;&gt;0),"Semak jumlah hadir","OK")),IF(AND(G1599&lt;&gt;"",G1599&lt;&gt;0),"Jumlah perlu kosong / 0","OK")))))))</f>
        <v/>
      </c>
    </row>
    <row r="1600" spans="11:12" ht="30" customHeight="1">
      <c r="K1600" s="9">
        <f>IF(L1600="","",IF(AND(L1600="OK",F1600="Hadir"),G1600,0))</f>
        <v/>
      </c>
      <c r="L1600" s="9">
        <f>IF(AND(A1600="",B1600="",C1600="",D1600="",E1600="",F1600="",G1600="",H1600="",I1600="",J1600=""),"",IF(OR(A1600="",C1600="",COUNTIF(MajlisTetamu,B1600)&lt;&gt;1),"Isi ID / majlis / nama",IF(COUNTIFS(TetamuTable[ID kumpulan],A1600,TetamuTable[Majlis],B1600)&gt;1,"ID berganda untuk majlis",IF(NOT(ISNUMBER(E1600)),"Semak kapasiti",IF(OR(E1600&lt;1,MOD(E1600,1)&lt;&gt;0),"Semak kapasiti",IF(AND(F1600&lt;&gt;"Belum menjawab",F1600&lt;&gt;"Hadir",F1600&lt;&gt;"Tidak hadir"),"Isi jawapan",IF(F1600="Hadir",IF(NOT(ISNUMBER(G1600)),"Semak jumlah hadir",IF(OR(G1600&lt;1,G1600&gt;E1600,MOD(G1600,1)&lt;&gt;0),"Semak jumlah hadir","OK")),IF(AND(G1600&lt;&gt;"",G1600&lt;&gt;0),"Jumlah perlu kosong / 0","OK")))))))</f>
        <v/>
      </c>
    </row>
    <row r="1601" spans="11:12" ht="30" customHeight="1">
      <c r="K1601" s="9">
        <f>IF(L1601="","",IF(AND(L1601="OK",F1601="Hadir"),G1601,0))</f>
        <v/>
      </c>
      <c r="L1601" s="9">
        <f>IF(AND(A1601="",B1601="",C1601="",D1601="",E1601="",F1601="",G1601="",H1601="",I1601="",J1601=""),"",IF(OR(A1601="",C1601="",COUNTIF(MajlisTetamu,B1601)&lt;&gt;1),"Isi ID / majlis / nama",IF(COUNTIFS(TetamuTable[ID kumpulan],A1601,TetamuTable[Majlis],B1601)&gt;1,"ID berganda untuk majlis",IF(NOT(ISNUMBER(E1601)),"Semak kapasiti",IF(OR(E1601&lt;1,MOD(E1601,1)&lt;&gt;0),"Semak kapasiti",IF(AND(F1601&lt;&gt;"Belum menjawab",F1601&lt;&gt;"Hadir",F1601&lt;&gt;"Tidak hadir"),"Isi jawapan",IF(F1601="Hadir",IF(NOT(ISNUMBER(G1601)),"Semak jumlah hadir",IF(OR(G1601&lt;1,G1601&gt;E1601,MOD(G1601,1)&lt;&gt;0),"Semak jumlah hadir","OK")),IF(AND(G1601&lt;&gt;"",G1601&lt;&gt;0),"Jumlah perlu kosong / 0","OK")))))))</f>
        <v/>
      </c>
    </row>
    <row r="1602" spans="11:12" ht="30" customHeight="1">
      <c r="K1602" s="9">
        <f>IF(L1602="","",IF(AND(L1602="OK",F1602="Hadir"),G1602,0))</f>
        <v/>
      </c>
      <c r="L1602" s="9">
        <f>IF(AND(A1602="",B1602="",C1602="",D1602="",E1602="",F1602="",G1602="",H1602="",I1602="",J1602=""),"",IF(OR(A1602="",C1602="",COUNTIF(MajlisTetamu,B1602)&lt;&gt;1),"Isi ID / majlis / nama",IF(COUNTIFS(TetamuTable[ID kumpulan],A1602,TetamuTable[Majlis],B1602)&gt;1,"ID berganda untuk majlis",IF(NOT(ISNUMBER(E1602)),"Semak kapasiti",IF(OR(E1602&lt;1,MOD(E1602,1)&lt;&gt;0),"Semak kapasiti",IF(AND(F1602&lt;&gt;"Belum menjawab",F1602&lt;&gt;"Hadir",F1602&lt;&gt;"Tidak hadir"),"Isi jawapan",IF(F1602="Hadir",IF(NOT(ISNUMBER(G1602)),"Semak jumlah hadir",IF(OR(G1602&lt;1,G1602&gt;E1602,MOD(G1602,1)&lt;&gt;0),"Semak jumlah hadir","OK")),IF(AND(G1602&lt;&gt;"",G1602&lt;&gt;0),"Jumlah perlu kosong / 0","OK")))))))</f>
        <v/>
      </c>
    </row>
    <row r="1603" spans="11:12" ht="30" customHeight="1">
      <c r="K1603" s="9">
        <f>IF(L1603="","",IF(AND(L1603="OK",F1603="Hadir"),G1603,0))</f>
        <v/>
      </c>
      <c r="L1603" s="9">
        <f>IF(AND(A1603="",B1603="",C1603="",D1603="",E1603="",F1603="",G1603="",H1603="",I1603="",J1603=""),"",IF(OR(A1603="",C1603="",COUNTIF(MajlisTetamu,B1603)&lt;&gt;1),"Isi ID / majlis / nama",IF(COUNTIFS(TetamuTable[ID kumpulan],A1603,TetamuTable[Majlis],B1603)&gt;1,"ID berganda untuk majlis",IF(NOT(ISNUMBER(E1603)),"Semak kapasiti",IF(OR(E1603&lt;1,MOD(E1603,1)&lt;&gt;0),"Semak kapasiti",IF(AND(F1603&lt;&gt;"Belum menjawab",F1603&lt;&gt;"Hadir",F1603&lt;&gt;"Tidak hadir"),"Isi jawapan",IF(F1603="Hadir",IF(NOT(ISNUMBER(G1603)),"Semak jumlah hadir",IF(OR(G1603&lt;1,G1603&gt;E1603,MOD(G1603,1)&lt;&gt;0),"Semak jumlah hadir","OK")),IF(AND(G1603&lt;&gt;"",G1603&lt;&gt;0),"Jumlah perlu kosong / 0","OK")))))))</f>
        <v/>
      </c>
    </row>
    <row r="1604" spans="11:12" ht="30" customHeight="1">
      <c r="K1604" s="9">
        <f>IF(L1604="","",IF(AND(L1604="OK",F1604="Hadir"),G1604,0))</f>
        <v/>
      </c>
      <c r="L1604" s="9">
        <f>IF(AND(A1604="",B1604="",C1604="",D1604="",E1604="",F1604="",G1604="",H1604="",I1604="",J1604=""),"",IF(OR(A1604="",C1604="",COUNTIF(MajlisTetamu,B1604)&lt;&gt;1),"Isi ID / majlis / nama",IF(COUNTIFS(TetamuTable[ID kumpulan],A1604,TetamuTable[Majlis],B1604)&gt;1,"ID berganda untuk majlis",IF(NOT(ISNUMBER(E1604)),"Semak kapasiti",IF(OR(E1604&lt;1,MOD(E1604,1)&lt;&gt;0),"Semak kapasiti",IF(AND(F1604&lt;&gt;"Belum menjawab",F1604&lt;&gt;"Hadir",F1604&lt;&gt;"Tidak hadir"),"Isi jawapan",IF(F1604="Hadir",IF(NOT(ISNUMBER(G1604)),"Semak jumlah hadir",IF(OR(G1604&lt;1,G1604&gt;E1604,MOD(G1604,1)&lt;&gt;0),"Semak jumlah hadir","OK")),IF(AND(G1604&lt;&gt;"",G1604&lt;&gt;0),"Jumlah perlu kosong / 0","OK")))))))</f>
        <v/>
      </c>
    </row>
    <row r="1605" spans="11:12" ht="30" customHeight="1">
      <c r="K1605" s="9">
        <f>IF(L1605="","",IF(AND(L1605="OK",F1605="Hadir"),G1605,0))</f>
        <v/>
      </c>
      <c r="L1605" s="9">
        <f>IF(AND(A1605="",B1605="",C1605="",D1605="",E1605="",F1605="",G1605="",H1605="",I1605="",J1605=""),"",IF(OR(A1605="",C1605="",COUNTIF(MajlisTetamu,B1605)&lt;&gt;1),"Isi ID / majlis / nama",IF(COUNTIFS(TetamuTable[ID kumpulan],A1605,TetamuTable[Majlis],B1605)&gt;1,"ID berganda untuk majlis",IF(NOT(ISNUMBER(E1605)),"Semak kapasiti",IF(OR(E1605&lt;1,MOD(E1605,1)&lt;&gt;0),"Semak kapasiti",IF(AND(F1605&lt;&gt;"Belum menjawab",F1605&lt;&gt;"Hadir",F1605&lt;&gt;"Tidak hadir"),"Isi jawapan",IF(F1605="Hadir",IF(NOT(ISNUMBER(G1605)),"Semak jumlah hadir",IF(OR(G1605&lt;1,G1605&gt;E1605,MOD(G1605,1)&lt;&gt;0),"Semak jumlah hadir","OK")),IF(AND(G1605&lt;&gt;"",G1605&lt;&gt;0),"Jumlah perlu kosong / 0","OK")))))))</f>
        <v/>
      </c>
    </row>
    <row r="1606" spans="11:12" ht="30" customHeight="1">
      <c r="K1606" s="9">
        <f>IF(L1606="","",IF(AND(L1606="OK",F1606="Hadir"),G1606,0))</f>
        <v/>
      </c>
      <c r="L1606" s="9">
        <f>IF(AND(A1606="",B1606="",C1606="",D1606="",E1606="",F1606="",G1606="",H1606="",I1606="",J1606=""),"",IF(OR(A1606="",C1606="",COUNTIF(MajlisTetamu,B1606)&lt;&gt;1),"Isi ID / majlis / nama",IF(COUNTIFS(TetamuTable[ID kumpulan],A1606,TetamuTable[Majlis],B1606)&gt;1,"ID berganda untuk majlis",IF(NOT(ISNUMBER(E1606)),"Semak kapasiti",IF(OR(E1606&lt;1,MOD(E1606,1)&lt;&gt;0),"Semak kapasiti",IF(AND(F1606&lt;&gt;"Belum menjawab",F1606&lt;&gt;"Hadir",F1606&lt;&gt;"Tidak hadir"),"Isi jawapan",IF(F1606="Hadir",IF(NOT(ISNUMBER(G1606)),"Semak jumlah hadir",IF(OR(G1606&lt;1,G1606&gt;E1606,MOD(G1606,1)&lt;&gt;0),"Semak jumlah hadir","OK")),IF(AND(G1606&lt;&gt;"",G1606&lt;&gt;0),"Jumlah perlu kosong / 0","OK")))))))</f>
        <v/>
      </c>
    </row>
    <row r="1607" spans="11:12" ht="30" customHeight="1">
      <c r="K1607" s="9">
        <f>IF(L1607="","",IF(AND(L1607="OK",F1607="Hadir"),G1607,0))</f>
        <v/>
      </c>
      <c r="L1607" s="9">
        <f>IF(AND(A1607="",B1607="",C1607="",D1607="",E1607="",F1607="",G1607="",H1607="",I1607="",J1607=""),"",IF(OR(A1607="",C1607="",COUNTIF(MajlisTetamu,B1607)&lt;&gt;1),"Isi ID / majlis / nama",IF(COUNTIFS(TetamuTable[ID kumpulan],A1607,TetamuTable[Majlis],B1607)&gt;1,"ID berganda untuk majlis",IF(NOT(ISNUMBER(E1607)),"Semak kapasiti",IF(OR(E1607&lt;1,MOD(E1607,1)&lt;&gt;0),"Semak kapasiti",IF(AND(F1607&lt;&gt;"Belum menjawab",F1607&lt;&gt;"Hadir",F1607&lt;&gt;"Tidak hadir"),"Isi jawapan",IF(F1607="Hadir",IF(NOT(ISNUMBER(G1607)),"Semak jumlah hadir",IF(OR(G1607&lt;1,G1607&gt;E1607,MOD(G1607,1)&lt;&gt;0),"Semak jumlah hadir","OK")),IF(AND(G1607&lt;&gt;"",G1607&lt;&gt;0),"Jumlah perlu kosong / 0","OK")))))))</f>
        <v/>
      </c>
    </row>
    <row r="1608" spans="11:12" ht="30" customHeight="1">
      <c r="K1608" s="9">
        <f>IF(L1608="","",IF(AND(L1608="OK",F1608="Hadir"),G1608,0))</f>
        <v/>
      </c>
      <c r="L1608" s="9">
        <f>IF(AND(A1608="",B1608="",C1608="",D1608="",E1608="",F1608="",G1608="",H1608="",I1608="",J1608=""),"",IF(OR(A1608="",C1608="",COUNTIF(MajlisTetamu,B1608)&lt;&gt;1),"Isi ID / majlis / nama",IF(COUNTIFS(TetamuTable[ID kumpulan],A1608,TetamuTable[Majlis],B1608)&gt;1,"ID berganda untuk majlis",IF(NOT(ISNUMBER(E1608)),"Semak kapasiti",IF(OR(E1608&lt;1,MOD(E1608,1)&lt;&gt;0),"Semak kapasiti",IF(AND(F1608&lt;&gt;"Belum menjawab",F1608&lt;&gt;"Hadir",F1608&lt;&gt;"Tidak hadir"),"Isi jawapan",IF(F1608="Hadir",IF(NOT(ISNUMBER(G1608)),"Semak jumlah hadir",IF(OR(G1608&lt;1,G1608&gt;E1608,MOD(G1608,1)&lt;&gt;0),"Semak jumlah hadir","OK")),IF(AND(G1608&lt;&gt;"",G1608&lt;&gt;0),"Jumlah perlu kosong / 0","OK")))))))</f>
        <v/>
      </c>
    </row>
    <row r="1609" spans="11:12" ht="30" customHeight="1">
      <c r="K1609" s="9">
        <f>IF(L1609="","",IF(AND(L1609="OK",F1609="Hadir"),G1609,0))</f>
        <v/>
      </c>
      <c r="L1609" s="9">
        <f>IF(AND(A1609="",B1609="",C1609="",D1609="",E1609="",F1609="",G1609="",H1609="",I1609="",J1609=""),"",IF(OR(A1609="",C1609="",COUNTIF(MajlisTetamu,B1609)&lt;&gt;1),"Isi ID / majlis / nama",IF(COUNTIFS(TetamuTable[ID kumpulan],A1609,TetamuTable[Majlis],B1609)&gt;1,"ID berganda untuk majlis",IF(NOT(ISNUMBER(E1609)),"Semak kapasiti",IF(OR(E1609&lt;1,MOD(E1609,1)&lt;&gt;0),"Semak kapasiti",IF(AND(F1609&lt;&gt;"Belum menjawab",F1609&lt;&gt;"Hadir",F1609&lt;&gt;"Tidak hadir"),"Isi jawapan",IF(F1609="Hadir",IF(NOT(ISNUMBER(G1609)),"Semak jumlah hadir",IF(OR(G1609&lt;1,G1609&gt;E1609,MOD(G1609,1)&lt;&gt;0),"Semak jumlah hadir","OK")),IF(AND(G1609&lt;&gt;"",G1609&lt;&gt;0),"Jumlah perlu kosong / 0","OK")))))))</f>
        <v/>
      </c>
    </row>
    <row r="1610" spans="11:12" ht="30" customHeight="1">
      <c r="K1610" s="9">
        <f>IF(L1610="","",IF(AND(L1610="OK",F1610="Hadir"),G1610,0))</f>
        <v/>
      </c>
      <c r="L1610" s="9">
        <f>IF(AND(A1610="",B1610="",C1610="",D1610="",E1610="",F1610="",G1610="",H1610="",I1610="",J1610=""),"",IF(OR(A1610="",C1610="",COUNTIF(MajlisTetamu,B1610)&lt;&gt;1),"Isi ID / majlis / nama",IF(COUNTIFS(TetamuTable[ID kumpulan],A1610,TetamuTable[Majlis],B1610)&gt;1,"ID berganda untuk majlis",IF(NOT(ISNUMBER(E1610)),"Semak kapasiti",IF(OR(E1610&lt;1,MOD(E1610,1)&lt;&gt;0),"Semak kapasiti",IF(AND(F1610&lt;&gt;"Belum menjawab",F1610&lt;&gt;"Hadir",F1610&lt;&gt;"Tidak hadir"),"Isi jawapan",IF(F1610="Hadir",IF(NOT(ISNUMBER(G1610)),"Semak jumlah hadir",IF(OR(G1610&lt;1,G1610&gt;E1610,MOD(G1610,1)&lt;&gt;0),"Semak jumlah hadir","OK")),IF(AND(G1610&lt;&gt;"",G1610&lt;&gt;0),"Jumlah perlu kosong / 0","OK")))))))</f>
        <v/>
      </c>
    </row>
    <row r="1611" spans="11:12" ht="30" customHeight="1">
      <c r="K1611" s="9">
        <f>IF(L1611="","",IF(AND(L1611="OK",F1611="Hadir"),G1611,0))</f>
        <v/>
      </c>
      <c r="L1611" s="9">
        <f>IF(AND(A1611="",B1611="",C1611="",D1611="",E1611="",F1611="",G1611="",H1611="",I1611="",J1611=""),"",IF(OR(A1611="",C1611="",COUNTIF(MajlisTetamu,B1611)&lt;&gt;1),"Isi ID / majlis / nama",IF(COUNTIFS(TetamuTable[ID kumpulan],A1611,TetamuTable[Majlis],B1611)&gt;1,"ID berganda untuk majlis",IF(NOT(ISNUMBER(E1611)),"Semak kapasiti",IF(OR(E1611&lt;1,MOD(E1611,1)&lt;&gt;0),"Semak kapasiti",IF(AND(F1611&lt;&gt;"Belum menjawab",F1611&lt;&gt;"Hadir",F1611&lt;&gt;"Tidak hadir"),"Isi jawapan",IF(F1611="Hadir",IF(NOT(ISNUMBER(G1611)),"Semak jumlah hadir",IF(OR(G1611&lt;1,G1611&gt;E1611,MOD(G1611,1)&lt;&gt;0),"Semak jumlah hadir","OK")),IF(AND(G1611&lt;&gt;"",G1611&lt;&gt;0),"Jumlah perlu kosong / 0","OK")))))))</f>
        <v/>
      </c>
    </row>
    <row r="1612" spans="11:12" ht="30" customHeight="1">
      <c r="K1612" s="9">
        <f>IF(L1612="","",IF(AND(L1612="OK",F1612="Hadir"),G1612,0))</f>
        <v/>
      </c>
      <c r="L1612" s="9">
        <f>IF(AND(A1612="",B1612="",C1612="",D1612="",E1612="",F1612="",G1612="",H1612="",I1612="",J1612=""),"",IF(OR(A1612="",C1612="",COUNTIF(MajlisTetamu,B1612)&lt;&gt;1),"Isi ID / majlis / nama",IF(COUNTIFS(TetamuTable[ID kumpulan],A1612,TetamuTable[Majlis],B1612)&gt;1,"ID berganda untuk majlis",IF(NOT(ISNUMBER(E1612)),"Semak kapasiti",IF(OR(E1612&lt;1,MOD(E1612,1)&lt;&gt;0),"Semak kapasiti",IF(AND(F1612&lt;&gt;"Belum menjawab",F1612&lt;&gt;"Hadir",F1612&lt;&gt;"Tidak hadir"),"Isi jawapan",IF(F1612="Hadir",IF(NOT(ISNUMBER(G1612)),"Semak jumlah hadir",IF(OR(G1612&lt;1,G1612&gt;E1612,MOD(G1612,1)&lt;&gt;0),"Semak jumlah hadir","OK")),IF(AND(G1612&lt;&gt;"",G1612&lt;&gt;0),"Jumlah perlu kosong / 0","OK")))))))</f>
        <v/>
      </c>
    </row>
    <row r="1613" spans="11:12" ht="30" customHeight="1">
      <c r="K1613" s="9">
        <f>IF(L1613="","",IF(AND(L1613="OK",F1613="Hadir"),G1613,0))</f>
        <v/>
      </c>
      <c r="L1613" s="9">
        <f>IF(AND(A1613="",B1613="",C1613="",D1613="",E1613="",F1613="",G1613="",H1613="",I1613="",J1613=""),"",IF(OR(A1613="",C1613="",COUNTIF(MajlisTetamu,B1613)&lt;&gt;1),"Isi ID / majlis / nama",IF(COUNTIFS(TetamuTable[ID kumpulan],A1613,TetamuTable[Majlis],B1613)&gt;1,"ID berganda untuk majlis",IF(NOT(ISNUMBER(E1613)),"Semak kapasiti",IF(OR(E1613&lt;1,MOD(E1613,1)&lt;&gt;0),"Semak kapasiti",IF(AND(F1613&lt;&gt;"Belum menjawab",F1613&lt;&gt;"Hadir",F1613&lt;&gt;"Tidak hadir"),"Isi jawapan",IF(F1613="Hadir",IF(NOT(ISNUMBER(G1613)),"Semak jumlah hadir",IF(OR(G1613&lt;1,G1613&gt;E1613,MOD(G1613,1)&lt;&gt;0),"Semak jumlah hadir","OK")),IF(AND(G1613&lt;&gt;"",G1613&lt;&gt;0),"Jumlah perlu kosong / 0","OK")))))))</f>
        <v/>
      </c>
    </row>
    <row r="1614" spans="11:12" ht="30" customHeight="1">
      <c r="K1614" s="9">
        <f>IF(L1614="","",IF(AND(L1614="OK",F1614="Hadir"),G1614,0))</f>
        <v/>
      </c>
      <c r="L1614" s="9">
        <f>IF(AND(A1614="",B1614="",C1614="",D1614="",E1614="",F1614="",G1614="",H1614="",I1614="",J1614=""),"",IF(OR(A1614="",C1614="",COUNTIF(MajlisTetamu,B1614)&lt;&gt;1),"Isi ID / majlis / nama",IF(COUNTIFS(TetamuTable[ID kumpulan],A1614,TetamuTable[Majlis],B1614)&gt;1,"ID berganda untuk majlis",IF(NOT(ISNUMBER(E1614)),"Semak kapasiti",IF(OR(E1614&lt;1,MOD(E1614,1)&lt;&gt;0),"Semak kapasiti",IF(AND(F1614&lt;&gt;"Belum menjawab",F1614&lt;&gt;"Hadir",F1614&lt;&gt;"Tidak hadir"),"Isi jawapan",IF(F1614="Hadir",IF(NOT(ISNUMBER(G1614)),"Semak jumlah hadir",IF(OR(G1614&lt;1,G1614&gt;E1614,MOD(G1614,1)&lt;&gt;0),"Semak jumlah hadir","OK")),IF(AND(G1614&lt;&gt;"",G1614&lt;&gt;0),"Jumlah perlu kosong / 0","OK")))))))</f>
        <v/>
      </c>
    </row>
    <row r="1615" spans="11:12" ht="30" customHeight="1">
      <c r="K1615" s="9">
        <f>IF(L1615="","",IF(AND(L1615="OK",F1615="Hadir"),G1615,0))</f>
        <v/>
      </c>
      <c r="L1615" s="9">
        <f>IF(AND(A1615="",B1615="",C1615="",D1615="",E1615="",F1615="",G1615="",H1615="",I1615="",J1615=""),"",IF(OR(A1615="",C1615="",COUNTIF(MajlisTetamu,B1615)&lt;&gt;1),"Isi ID / majlis / nama",IF(COUNTIFS(TetamuTable[ID kumpulan],A1615,TetamuTable[Majlis],B1615)&gt;1,"ID berganda untuk majlis",IF(NOT(ISNUMBER(E1615)),"Semak kapasiti",IF(OR(E1615&lt;1,MOD(E1615,1)&lt;&gt;0),"Semak kapasiti",IF(AND(F1615&lt;&gt;"Belum menjawab",F1615&lt;&gt;"Hadir",F1615&lt;&gt;"Tidak hadir"),"Isi jawapan",IF(F1615="Hadir",IF(NOT(ISNUMBER(G1615)),"Semak jumlah hadir",IF(OR(G1615&lt;1,G1615&gt;E1615,MOD(G1615,1)&lt;&gt;0),"Semak jumlah hadir","OK")),IF(AND(G1615&lt;&gt;"",G1615&lt;&gt;0),"Jumlah perlu kosong / 0","OK")))))))</f>
        <v/>
      </c>
    </row>
    <row r="1616" spans="11:12" ht="30" customHeight="1">
      <c r="K1616" s="9">
        <f>IF(L1616="","",IF(AND(L1616="OK",F1616="Hadir"),G1616,0))</f>
        <v/>
      </c>
      <c r="L1616" s="9">
        <f>IF(AND(A1616="",B1616="",C1616="",D1616="",E1616="",F1616="",G1616="",H1616="",I1616="",J1616=""),"",IF(OR(A1616="",C1616="",COUNTIF(MajlisTetamu,B1616)&lt;&gt;1),"Isi ID / majlis / nama",IF(COUNTIFS(TetamuTable[ID kumpulan],A1616,TetamuTable[Majlis],B1616)&gt;1,"ID berganda untuk majlis",IF(NOT(ISNUMBER(E1616)),"Semak kapasiti",IF(OR(E1616&lt;1,MOD(E1616,1)&lt;&gt;0),"Semak kapasiti",IF(AND(F1616&lt;&gt;"Belum menjawab",F1616&lt;&gt;"Hadir",F1616&lt;&gt;"Tidak hadir"),"Isi jawapan",IF(F1616="Hadir",IF(NOT(ISNUMBER(G1616)),"Semak jumlah hadir",IF(OR(G1616&lt;1,G1616&gt;E1616,MOD(G1616,1)&lt;&gt;0),"Semak jumlah hadir","OK")),IF(AND(G1616&lt;&gt;"",G1616&lt;&gt;0),"Jumlah perlu kosong / 0","OK")))))))</f>
        <v/>
      </c>
    </row>
    <row r="1617" spans="11:12" ht="30" customHeight="1">
      <c r="K1617" s="9">
        <f>IF(L1617="","",IF(AND(L1617="OK",F1617="Hadir"),G1617,0))</f>
        <v/>
      </c>
      <c r="L1617" s="9">
        <f>IF(AND(A1617="",B1617="",C1617="",D1617="",E1617="",F1617="",G1617="",H1617="",I1617="",J1617=""),"",IF(OR(A1617="",C1617="",COUNTIF(MajlisTetamu,B1617)&lt;&gt;1),"Isi ID / majlis / nama",IF(COUNTIFS(TetamuTable[ID kumpulan],A1617,TetamuTable[Majlis],B1617)&gt;1,"ID berganda untuk majlis",IF(NOT(ISNUMBER(E1617)),"Semak kapasiti",IF(OR(E1617&lt;1,MOD(E1617,1)&lt;&gt;0),"Semak kapasiti",IF(AND(F1617&lt;&gt;"Belum menjawab",F1617&lt;&gt;"Hadir",F1617&lt;&gt;"Tidak hadir"),"Isi jawapan",IF(F1617="Hadir",IF(NOT(ISNUMBER(G1617)),"Semak jumlah hadir",IF(OR(G1617&lt;1,G1617&gt;E1617,MOD(G1617,1)&lt;&gt;0),"Semak jumlah hadir","OK")),IF(AND(G1617&lt;&gt;"",G1617&lt;&gt;0),"Jumlah perlu kosong / 0","OK")))))))</f>
        <v/>
      </c>
    </row>
    <row r="1618" spans="11:12" ht="30" customHeight="1">
      <c r="K1618" s="9">
        <f>IF(L1618="","",IF(AND(L1618="OK",F1618="Hadir"),G1618,0))</f>
        <v/>
      </c>
      <c r="L1618" s="9">
        <f>IF(AND(A1618="",B1618="",C1618="",D1618="",E1618="",F1618="",G1618="",H1618="",I1618="",J1618=""),"",IF(OR(A1618="",C1618="",COUNTIF(MajlisTetamu,B1618)&lt;&gt;1),"Isi ID / majlis / nama",IF(COUNTIFS(TetamuTable[ID kumpulan],A1618,TetamuTable[Majlis],B1618)&gt;1,"ID berganda untuk majlis",IF(NOT(ISNUMBER(E1618)),"Semak kapasiti",IF(OR(E1618&lt;1,MOD(E1618,1)&lt;&gt;0),"Semak kapasiti",IF(AND(F1618&lt;&gt;"Belum menjawab",F1618&lt;&gt;"Hadir",F1618&lt;&gt;"Tidak hadir"),"Isi jawapan",IF(F1618="Hadir",IF(NOT(ISNUMBER(G1618)),"Semak jumlah hadir",IF(OR(G1618&lt;1,G1618&gt;E1618,MOD(G1618,1)&lt;&gt;0),"Semak jumlah hadir","OK")),IF(AND(G1618&lt;&gt;"",G1618&lt;&gt;0),"Jumlah perlu kosong / 0","OK")))))))</f>
        <v/>
      </c>
    </row>
    <row r="1619" spans="11:12" ht="30" customHeight="1">
      <c r="K1619" s="9">
        <f>IF(L1619="","",IF(AND(L1619="OK",F1619="Hadir"),G1619,0))</f>
        <v/>
      </c>
      <c r="L1619" s="9">
        <f>IF(AND(A1619="",B1619="",C1619="",D1619="",E1619="",F1619="",G1619="",H1619="",I1619="",J1619=""),"",IF(OR(A1619="",C1619="",COUNTIF(MajlisTetamu,B1619)&lt;&gt;1),"Isi ID / majlis / nama",IF(COUNTIFS(TetamuTable[ID kumpulan],A1619,TetamuTable[Majlis],B1619)&gt;1,"ID berganda untuk majlis",IF(NOT(ISNUMBER(E1619)),"Semak kapasiti",IF(OR(E1619&lt;1,MOD(E1619,1)&lt;&gt;0),"Semak kapasiti",IF(AND(F1619&lt;&gt;"Belum menjawab",F1619&lt;&gt;"Hadir",F1619&lt;&gt;"Tidak hadir"),"Isi jawapan",IF(F1619="Hadir",IF(NOT(ISNUMBER(G1619)),"Semak jumlah hadir",IF(OR(G1619&lt;1,G1619&gt;E1619,MOD(G1619,1)&lt;&gt;0),"Semak jumlah hadir","OK")),IF(AND(G1619&lt;&gt;"",G1619&lt;&gt;0),"Jumlah perlu kosong / 0","OK")))))))</f>
        <v/>
      </c>
    </row>
    <row r="1620" spans="11:12" ht="30" customHeight="1">
      <c r="K1620" s="9">
        <f>IF(L1620="","",IF(AND(L1620="OK",F1620="Hadir"),G1620,0))</f>
        <v/>
      </c>
      <c r="L1620" s="9">
        <f>IF(AND(A1620="",B1620="",C1620="",D1620="",E1620="",F1620="",G1620="",H1620="",I1620="",J1620=""),"",IF(OR(A1620="",C1620="",COUNTIF(MajlisTetamu,B1620)&lt;&gt;1),"Isi ID / majlis / nama",IF(COUNTIFS(TetamuTable[ID kumpulan],A1620,TetamuTable[Majlis],B1620)&gt;1,"ID berganda untuk majlis",IF(NOT(ISNUMBER(E1620)),"Semak kapasiti",IF(OR(E1620&lt;1,MOD(E1620,1)&lt;&gt;0),"Semak kapasiti",IF(AND(F1620&lt;&gt;"Belum menjawab",F1620&lt;&gt;"Hadir",F1620&lt;&gt;"Tidak hadir"),"Isi jawapan",IF(F1620="Hadir",IF(NOT(ISNUMBER(G1620)),"Semak jumlah hadir",IF(OR(G1620&lt;1,G1620&gt;E1620,MOD(G1620,1)&lt;&gt;0),"Semak jumlah hadir","OK")),IF(AND(G1620&lt;&gt;"",G1620&lt;&gt;0),"Jumlah perlu kosong / 0","OK")))))))</f>
        <v/>
      </c>
    </row>
    <row r="1621" spans="11:12" ht="30" customHeight="1">
      <c r="K1621" s="9">
        <f>IF(L1621="","",IF(AND(L1621="OK",F1621="Hadir"),G1621,0))</f>
        <v/>
      </c>
      <c r="L1621" s="9">
        <f>IF(AND(A1621="",B1621="",C1621="",D1621="",E1621="",F1621="",G1621="",H1621="",I1621="",J1621=""),"",IF(OR(A1621="",C1621="",COUNTIF(MajlisTetamu,B1621)&lt;&gt;1),"Isi ID / majlis / nama",IF(COUNTIFS(TetamuTable[ID kumpulan],A1621,TetamuTable[Majlis],B1621)&gt;1,"ID berganda untuk majlis",IF(NOT(ISNUMBER(E1621)),"Semak kapasiti",IF(OR(E1621&lt;1,MOD(E1621,1)&lt;&gt;0),"Semak kapasiti",IF(AND(F1621&lt;&gt;"Belum menjawab",F1621&lt;&gt;"Hadir",F1621&lt;&gt;"Tidak hadir"),"Isi jawapan",IF(F1621="Hadir",IF(NOT(ISNUMBER(G1621)),"Semak jumlah hadir",IF(OR(G1621&lt;1,G1621&gt;E1621,MOD(G1621,1)&lt;&gt;0),"Semak jumlah hadir","OK")),IF(AND(G1621&lt;&gt;"",G1621&lt;&gt;0),"Jumlah perlu kosong / 0","OK")))))))</f>
        <v/>
      </c>
    </row>
    <row r="1622" spans="11:12" ht="30" customHeight="1">
      <c r="K1622" s="9">
        <f>IF(L1622="","",IF(AND(L1622="OK",F1622="Hadir"),G1622,0))</f>
        <v/>
      </c>
      <c r="L1622" s="9">
        <f>IF(AND(A1622="",B1622="",C1622="",D1622="",E1622="",F1622="",G1622="",H1622="",I1622="",J1622=""),"",IF(OR(A1622="",C1622="",COUNTIF(MajlisTetamu,B1622)&lt;&gt;1),"Isi ID / majlis / nama",IF(COUNTIFS(TetamuTable[ID kumpulan],A1622,TetamuTable[Majlis],B1622)&gt;1,"ID berganda untuk majlis",IF(NOT(ISNUMBER(E1622)),"Semak kapasiti",IF(OR(E1622&lt;1,MOD(E1622,1)&lt;&gt;0),"Semak kapasiti",IF(AND(F1622&lt;&gt;"Belum menjawab",F1622&lt;&gt;"Hadir",F1622&lt;&gt;"Tidak hadir"),"Isi jawapan",IF(F1622="Hadir",IF(NOT(ISNUMBER(G1622)),"Semak jumlah hadir",IF(OR(G1622&lt;1,G1622&gt;E1622,MOD(G1622,1)&lt;&gt;0),"Semak jumlah hadir","OK")),IF(AND(G1622&lt;&gt;"",G1622&lt;&gt;0),"Jumlah perlu kosong / 0","OK")))))))</f>
        <v/>
      </c>
    </row>
    <row r="1623" spans="11:12" ht="30" customHeight="1">
      <c r="K1623" s="9">
        <f>IF(L1623="","",IF(AND(L1623="OK",F1623="Hadir"),G1623,0))</f>
        <v/>
      </c>
      <c r="L1623" s="9">
        <f>IF(AND(A1623="",B1623="",C1623="",D1623="",E1623="",F1623="",G1623="",H1623="",I1623="",J1623=""),"",IF(OR(A1623="",C1623="",COUNTIF(MajlisTetamu,B1623)&lt;&gt;1),"Isi ID / majlis / nama",IF(COUNTIFS(TetamuTable[ID kumpulan],A1623,TetamuTable[Majlis],B1623)&gt;1,"ID berganda untuk majlis",IF(NOT(ISNUMBER(E1623)),"Semak kapasiti",IF(OR(E1623&lt;1,MOD(E1623,1)&lt;&gt;0),"Semak kapasiti",IF(AND(F1623&lt;&gt;"Belum menjawab",F1623&lt;&gt;"Hadir",F1623&lt;&gt;"Tidak hadir"),"Isi jawapan",IF(F1623="Hadir",IF(NOT(ISNUMBER(G1623)),"Semak jumlah hadir",IF(OR(G1623&lt;1,G1623&gt;E1623,MOD(G1623,1)&lt;&gt;0),"Semak jumlah hadir","OK")),IF(AND(G1623&lt;&gt;"",G1623&lt;&gt;0),"Jumlah perlu kosong / 0","OK")))))))</f>
        <v/>
      </c>
    </row>
    <row r="1624" spans="11:12" ht="30" customHeight="1">
      <c r="K1624" s="9">
        <f>IF(L1624="","",IF(AND(L1624="OK",F1624="Hadir"),G1624,0))</f>
        <v/>
      </c>
      <c r="L1624" s="9">
        <f>IF(AND(A1624="",B1624="",C1624="",D1624="",E1624="",F1624="",G1624="",H1624="",I1624="",J1624=""),"",IF(OR(A1624="",C1624="",COUNTIF(MajlisTetamu,B1624)&lt;&gt;1),"Isi ID / majlis / nama",IF(COUNTIFS(TetamuTable[ID kumpulan],A1624,TetamuTable[Majlis],B1624)&gt;1,"ID berganda untuk majlis",IF(NOT(ISNUMBER(E1624)),"Semak kapasiti",IF(OR(E1624&lt;1,MOD(E1624,1)&lt;&gt;0),"Semak kapasiti",IF(AND(F1624&lt;&gt;"Belum menjawab",F1624&lt;&gt;"Hadir",F1624&lt;&gt;"Tidak hadir"),"Isi jawapan",IF(F1624="Hadir",IF(NOT(ISNUMBER(G1624)),"Semak jumlah hadir",IF(OR(G1624&lt;1,G1624&gt;E1624,MOD(G1624,1)&lt;&gt;0),"Semak jumlah hadir","OK")),IF(AND(G1624&lt;&gt;"",G1624&lt;&gt;0),"Jumlah perlu kosong / 0","OK")))))))</f>
        <v/>
      </c>
    </row>
    <row r="1625" spans="11:12" ht="30" customHeight="1">
      <c r="K1625" s="9">
        <f>IF(L1625="","",IF(AND(L1625="OK",F1625="Hadir"),G1625,0))</f>
        <v/>
      </c>
      <c r="L1625" s="9">
        <f>IF(AND(A1625="",B1625="",C1625="",D1625="",E1625="",F1625="",G1625="",H1625="",I1625="",J1625=""),"",IF(OR(A1625="",C1625="",COUNTIF(MajlisTetamu,B1625)&lt;&gt;1),"Isi ID / majlis / nama",IF(COUNTIFS(TetamuTable[ID kumpulan],A1625,TetamuTable[Majlis],B1625)&gt;1,"ID berganda untuk majlis",IF(NOT(ISNUMBER(E1625)),"Semak kapasiti",IF(OR(E1625&lt;1,MOD(E1625,1)&lt;&gt;0),"Semak kapasiti",IF(AND(F1625&lt;&gt;"Belum menjawab",F1625&lt;&gt;"Hadir",F1625&lt;&gt;"Tidak hadir"),"Isi jawapan",IF(F1625="Hadir",IF(NOT(ISNUMBER(G1625)),"Semak jumlah hadir",IF(OR(G1625&lt;1,G1625&gt;E1625,MOD(G1625,1)&lt;&gt;0),"Semak jumlah hadir","OK")),IF(AND(G1625&lt;&gt;"",G1625&lt;&gt;0),"Jumlah perlu kosong / 0","OK")))))))</f>
        <v/>
      </c>
    </row>
    <row r="1626" spans="11:12" ht="30" customHeight="1">
      <c r="K1626" s="9">
        <f>IF(L1626="","",IF(AND(L1626="OK",F1626="Hadir"),G1626,0))</f>
        <v/>
      </c>
      <c r="L1626" s="9">
        <f>IF(AND(A1626="",B1626="",C1626="",D1626="",E1626="",F1626="",G1626="",H1626="",I1626="",J1626=""),"",IF(OR(A1626="",C1626="",COUNTIF(MajlisTetamu,B1626)&lt;&gt;1),"Isi ID / majlis / nama",IF(COUNTIFS(TetamuTable[ID kumpulan],A1626,TetamuTable[Majlis],B1626)&gt;1,"ID berganda untuk majlis",IF(NOT(ISNUMBER(E1626)),"Semak kapasiti",IF(OR(E1626&lt;1,MOD(E1626,1)&lt;&gt;0),"Semak kapasiti",IF(AND(F1626&lt;&gt;"Belum menjawab",F1626&lt;&gt;"Hadir",F1626&lt;&gt;"Tidak hadir"),"Isi jawapan",IF(F1626="Hadir",IF(NOT(ISNUMBER(G1626)),"Semak jumlah hadir",IF(OR(G1626&lt;1,G1626&gt;E1626,MOD(G1626,1)&lt;&gt;0),"Semak jumlah hadir","OK")),IF(AND(G1626&lt;&gt;"",G1626&lt;&gt;0),"Jumlah perlu kosong / 0","OK")))))))</f>
        <v/>
      </c>
    </row>
    <row r="1627" spans="11:12" ht="30" customHeight="1">
      <c r="K1627" s="9">
        <f>IF(L1627="","",IF(AND(L1627="OK",F1627="Hadir"),G1627,0))</f>
        <v/>
      </c>
      <c r="L1627" s="9">
        <f>IF(AND(A1627="",B1627="",C1627="",D1627="",E1627="",F1627="",G1627="",H1627="",I1627="",J1627=""),"",IF(OR(A1627="",C1627="",COUNTIF(MajlisTetamu,B1627)&lt;&gt;1),"Isi ID / majlis / nama",IF(COUNTIFS(TetamuTable[ID kumpulan],A1627,TetamuTable[Majlis],B1627)&gt;1,"ID berganda untuk majlis",IF(NOT(ISNUMBER(E1627)),"Semak kapasiti",IF(OR(E1627&lt;1,MOD(E1627,1)&lt;&gt;0),"Semak kapasiti",IF(AND(F1627&lt;&gt;"Belum menjawab",F1627&lt;&gt;"Hadir",F1627&lt;&gt;"Tidak hadir"),"Isi jawapan",IF(F1627="Hadir",IF(NOT(ISNUMBER(G1627)),"Semak jumlah hadir",IF(OR(G1627&lt;1,G1627&gt;E1627,MOD(G1627,1)&lt;&gt;0),"Semak jumlah hadir","OK")),IF(AND(G1627&lt;&gt;"",G1627&lt;&gt;0),"Jumlah perlu kosong / 0","OK")))))))</f>
        <v/>
      </c>
    </row>
    <row r="1628" spans="11:12" ht="30" customHeight="1">
      <c r="K1628" s="9">
        <f>IF(L1628="","",IF(AND(L1628="OK",F1628="Hadir"),G1628,0))</f>
        <v/>
      </c>
      <c r="L1628" s="9">
        <f>IF(AND(A1628="",B1628="",C1628="",D1628="",E1628="",F1628="",G1628="",H1628="",I1628="",J1628=""),"",IF(OR(A1628="",C1628="",COUNTIF(MajlisTetamu,B1628)&lt;&gt;1),"Isi ID / majlis / nama",IF(COUNTIFS(TetamuTable[ID kumpulan],A1628,TetamuTable[Majlis],B1628)&gt;1,"ID berganda untuk majlis",IF(NOT(ISNUMBER(E1628)),"Semak kapasiti",IF(OR(E1628&lt;1,MOD(E1628,1)&lt;&gt;0),"Semak kapasiti",IF(AND(F1628&lt;&gt;"Belum menjawab",F1628&lt;&gt;"Hadir",F1628&lt;&gt;"Tidak hadir"),"Isi jawapan",IF(F1628="Hadir",IF(NOT(ISNUMBER(G1628)),"Semak jumlah hadir",IF(OR(G1628&lt;1,G1628&gt;E1628,MOD(G1628,1)&lt;&gt;0),"Semak jumlah hadir","OK")),IF(AND(G1628&lt;&gt;"",G1628&lt;&gt;0),"Jumlah perlu kosong / 0","OK")))))))</f>
        <v/>
      </c>
    </row>
    <row r="1629" spans="11:12" ht="30" customHeight="1">
      <c r="K1629" s="9">
        <f>IF(L1629="","",IF(AND(L1629="OK",F1629="Hadir"),G1629,0))</f>
        <v/>
      </c>
      <c r="L1629" s="9">
        <f>IF(AND(A1629="",B1629="",C1629="",D1629="",E1629="",F1629="",G1629="",H1629="",I1629="",J1629=""),"",IF(OR(A1629="",C1629="",COUNTIF(MajlisTetamu,B1629)&lt;&gt;1),"Isi ID / majlis / nama",IF(COUNTIFS(TetamuTable[ID kumpulan],A1629,TetamuTable[Majlis],B1629)&gt;1,"ID berganda untuk majlis",IF(NOT(ISNUMBER(E1629)),"Semak kapasiti",IF(OR(E1629&lt;1,MOD(E1629,1)&lt;&gt;0),"Semak kapasiti",IF(AND(F1629&lt;&gt;"Belum menjawab",F1629&lt;&gt;"Hadir",F1629&lt;&gt;"Tidak hadir"),"Isi jawapan",IF(F1629="Hadir",IF(NOT(ISNUMBER(G1629)),"Semak jumlah hadir",IF(OR(G1629&lt;1,G1629&gt;E1629,MOD(G1629,1)&lt;&gt;0),"Semak jumlah hadir","OK")),IF(AND(G1629&lt;&gt;"",G1629&lt;&gt;0),"Jumlah perlu kosong / 0","OK")))))))</f>
        <v/>
      </c>
    </row>
    <row r="1630" spans="11:12" ht="30" customHeight="1">
      <c r="K1630" s="9">
        <f>IF(L1630="","",IF(AND(L1630="OK",F1630="Hadir"),G1630,0))</f>
        <v/>
      </c>
      <c r="L1630" s="9">
        <f>IF(AND(A1630="",B1630="",C1630="",D1630="",E1630="",F1630="",G1630="",H1630="",I1630="",J1630=""),"",IF(OR(A1630="",C1630="",COUNTIF(MajlisTetamu,B1630)&lt;&gt;1),"Isi ID / majlis / nama",IF(COUNTIFS(TetamuTable[ID kumpulan],A1630,TetamuTable[Majlis],B1630)&gt;1,"ID berganda untuk majlis",IF(NOT(ISNUMBER(E1630)),"Semak kapasiti",IF(OR(E1630&lt;1,MOD(E1630,1)&lt;&gt;0),"Semak kapasiti",IF(AND(F1630&lt;&gt;"Belum menjawab",F1630&lt;&gt;"Hadir",F1630&lt;&gt;"Tidak hadir"),"Isi jawapan",IF(F1630="Hadir",IF(NOT(ISNUMBER(G1630)),"Semak jumlah hadir",IF(OR(G1630&lt;1,G1630&gt;E1630,MOD(G1630,1)&lt;&gt;0),"Semak jumlah hadir","OK")),IF(AND(G1630&lt;&gt;"",G1630&lt;&gt;0),"Jumlah perlu kosong / 0","OK")))))))</f>
        <v/>
      </c>
    </row>
    <row r="1631" spans="11:12" ht="30" customHeight="1">
      <c r="K1631" s="9">
        <f>IF(L1631="","",IF(AND(L1631="OK",F1631="Hadir"),G1631,0))</f>
        <v/>
      </c>
      <c r="L1631" s="9">
        <f>IF(AND(A1631="",B1631="",C1631="",D1631="",E1631="",F1631="",G1631="",H1631="",I1631="",J1631=""),"",IF(OR(A1631="",C1631="",COUNTIF(MajlisTetamu,B1631)&lt;&gt;1),"Isi ID / majlis / nama",IF(COUNTIFS(TetamuTable[ID kumpulan],A1631,TetamuTable[Majlis],B1631)&gt;1,"ID berganda untuk majlis",IF(NOT(ISNUMBER(E1631)),"Semak kapasiti",IF(OR(E1631&lt;1,MOD(E1631,1)&lt;&gt;0),"Semak kapasiti",IF(AND(F1631&lt;&gt;"Belum menjawab",F1631&lt;&gt;"Hadir",F1631&lt;&gt;"Tidak hadir"),"Isi jawapan",IF(F1631="Hadir",IF(NOT(ISNUMBER(G1631)),"Semak jumlah hadir",IF(OR(G1631&lt;1,G1631&gt;E1631,MOD(G1631,1)&lt;&gt;0),"Semak jumlah hadir","OK")),IF(AND(G1631&lt;&gt;"",G1631&lt;&gt;0),"Jumlah perlu kosong / 0","OK")))))))</f>
        <v/>
      </c>
    </row>
    <row r="1632" spans="11:12" ht="30" customHeight="1">
      <c r="K1632" s="9">
        <f>IF(L1632="","",IF(AND(L1632="OK",F1632="Hadir"),G1632,0))</f>
        <v/>
      </c>
      <c r="L1632" s="9">
        <f>IF(AND(A1632="",B1632="",C1632="",D1632="",E1632="",F1632="",G1632="",H1632="",I1632="",J1632=""),"",IF(OR(A1632="",C1632="",COUNTIF(MajlisTetamu,B1632)&lt;&gt;1),"Isi ID / majlis / nama",IF(COUNTIFS(TetamuTable[ID kumpulan],A1632,TetamuTable[Majlis],B1632)&gt;1,"ID berganda untuk majlis",IF(NOT(ISNUMBER(E1632)),"Semak kapasiti",IF(OR(E1632&lt;1,MOD(E1632,1)&lt;&gt;0),"Semak kapasiti",IF(AND(F1632&lt;&gt;"Belum menjawab",F1632&lt;&gt;"Hadir",F1632&lt;&gt;"Tidak hadir"),"Isi jawapan",IF(F1632="Hadir",IF(NOT(ISNUMBER(G1632)),"Semak jumlah hadir",IF(OR(G1632&lt;1,G1632&gt;E1632,MOD(G1632,1)&lt;&gt;0),"Semak jumlah hadir","OK")),IF(AND(G1632&lt;&gt;"",G1632&lt;&gt;0),"Jumlah perlu kosong / 0","OK")))))))</f>
        <v/>
      </c>
    </row>
    <row r="1633" spans="11:12" ht="30" customHeight="1">
      <c r="K1633" s="9">
        <f>IF(L1633="","",IF(AND(L1633="OK",F1633="Hadir"),G1633,0))</f>
        <v/>
      </c>
      <c r="L1633" s="9">
        <f>IF(AND(A1633="",B1633="",C1633="",D1633="",E1633="",F1633="",G1633="",H1633="",I1633="",J1633=""),"",IF(OR(A1633="",C1633="",COUNTIF(MajlisTetamu,B1633)&lt;&gt;1),"Isi ID / majlis / nama",IF(COUNTIFS(TetamuTable[ID kumpulan],A1633,TetamuTable[Majlis],B1633)&gt;1,"ID berganda untuk majlis",IF(NOT(ISNUMBER(E1633)),"Semak kapasiti",IF(OR(E1633&lt;1,MOD(E1633,1)&lt;&gt;0),"Semak kapasiti",IF(AND(F1633&lt;&gt;"Belum menjawab",F1633&lt;&gt;"Hadir",F1633&lt;&gt;"Tidak hadir"),"Isi jawapan",IF(F1633="Hadir",IF(NOT(ISNUMBER(G1633)),"Semak jumlah hadir",IF(OR(G1633&lt;1,G1633&gt;E1633,MOD(G1633,1)&lt;&gt;0),"Semak jumlah hadir","OK")),IF(AND(G1633&lt;&gt;"",G1633&lt;&gt;0),"Jumlah perlu kosong / 0","OK")))))))</f>
        <v/>
      </c>
    </row>
    <row r="1634" spans="11:12" ht="30" customHeight="1">
      <c r="K1634" s="9">
        <f>IF(L1634="","",IF(AND(L1634="OK",F1634="Hadir"),G1634,0))</f>
        <v/>
      </c>
      <c r="L1634" s="9">
        <f>IF(AND(A1634="",B1634="",C1634="",D1634="",E1634="",F1634="",G1634="",H1634="",I1634="",J1634=""),"",IF(OR(A1634="",C1634="",COUNTIF(MajlisTetamu,B1634)&lt;&gt;1),"Isi ID / majlis / nama",IF(COUNTIFS(TetamuTable[ID kumpulan],A1634,TetamuTable[Majlis],B1634)&gt;1,"ID berganda untuk majlis",IF(NOT(ISNUMBER(E1634)),"Semak kapasiti",IF(OR(E1634&lt;1,MOD(E1634,1)&lt;&gt;0),"Semak kapasiti",IF(AND(F1634&lt;&gt;"Belum menjawab",F1634&lt;&gt;"Hadir",F1634&lt;&gt;"Tidak hadir"),"Isi jawapan",IF(F1634="Hadir",IF(NOT(ISNUMBER(G1634)),"Semak jumlah hadir",IF(OR(G1634&lt;1,G1634&gt;E1634,MOD(G1634,1)&lt;&gt;0),"Semak jumlah hadir","OK")),IF(AND(G1634&lt;&gt;"",G1634&lt;&gt;0),"Jumlah perlu kosong / 0","OK")))))))</f>
        <v/>
      </c>
    </row>
    <row r="1635" spans="11:12" ht="30" customHeight="1">
      <c r="K1635" s="9">
        <f>IF(L1635="","",IF(AND(L1635="OK",F1635="Hadir"),G1635,0))</f>
        <v/>
      </c>
      <c r="L1635" s="9">
        <f>IF(AND(A1635="",B1635="",C1635="",D1635="",E1635="",F1635="",G1635="",H1635="",I1635="",J1635=""),"",IF(OR(A1635="",C1635="",COUNTIF(MajlisTetamu,B1635)&lt;&gt;1),"Isi ID / majlis / nama",IF(COUNTIFS(TetamuTable[ID kumpulan],A1635,TetamuTable[Majlis],B1635)&gt;1,"ID berganda untuk majlis",IF(NOT(ISNUMBER(E1635)),"Semak kapasiti",IF(OR(E1635&lt;1,MOD(E1635,1)&lt;&gt;0),"Semak kapasiti",IF(AND(F1635&lt;&gt;"Belum menjawab",F1635&lt;&gt;"Hadir",F1635&lt;&gt;"Tidak hadir"),"Isi jawapan",IF(F1635="Hadir",IF(NOT(ISNUMBER(G1635)),"Semak jumlah hadir",IF(OR(G1635&lt;1,G1635&gt;E1635,MOD(G1635,1)&lt;&gt;0),"Semak jumlah hadir","OK")),IF(AND(G1635&lt;&gt;"",G1635&lt;&gt;0),"Jumlah perlu kosong / 0","OK")))))))</f>
        <v/>
      </c>
    </row>
    <row r="1636" spans="11:12" ht="30" customHeight="1">
      <c r="K1636" s="9">
        <f>IF(L1636="","",IF(AND(L1636="OK",F1636="Hadir"),G1636,0))</f>
        <v/>
      </c>
      <c r="L1636" s="9">
        <f>IF(AND(A1636="",B1636="",C1636="",D1636="",E1636="",F1636="",G1636="",H1636="",I1636="",J1636=""),"",IF(OR(A1636="",C1636="",COUNTIF(MajlisTetamu,B1636)&lt;&gt;1),"Isi ID / majlis / nama",IF(COUNTIFS(TetamuTable[ID kumpulan],A1636,TetamuTable[Majlis],B1636)&gt;1,"ID berganda untuk majlis",IF(NOT(ISNUMBER(E1636)),"Semak kapasiti",IF(OR(E1636&lt;1,MOD(E1636,1)&lt;&gt;0),"Semak kapasiti",IF(AND(F1636&lt;&gt;"Belum menjawab",F1636&lt;&gt;"Hadir",F1636&lt;&gt;"Tidak hadir"),"Isi jawapan",IF(F1636="Hadir",IF(NOT(ISNUMBER(G1636)),"Semak jumlah hadir",IF(OR(G1636&lt;1,G1636&gt;E1636,MOD(G1636,1)&lt;&gt;0),"Semak jumlah hadir","OK")),IF(AND(G1636&lt;&gt;"",G1636&lt;&gt;0),"Jumlah perlu kosong / 0","OK")))))))</f>
        <v/>
      </c>
    </row>
    <row r="1637" spans="11:12" ht="30" customHeight="1">
      <c r="K1637" s="9">
        <f>IF(L1637="","",IF(AND(L1637="OK",F1637="Hadir"),G1637,0))</f>
        <v/>
      </c>
      <c r="L1637" s="9">
        <f>IF(AND(A1637="",B1637="",C1637="",D1637="",E1637="",F1637="",G1637="",H1637="",I1637="",J1637=""),"",IF(OR(A1637="",C1637="",COUNTIF(MajlisTetamu,B1637)&lt;&gt;1),"Isi ID / majlis / nama",IF(COUNTIFS(TetamuTable[ID kumpulan],A1637,TetamuTable[Majlis],B1637)&gt;1,"ID berganda untuk majlis",IF(NOT(ISNUMBER(E1637)),"Semak kapasiti",IF(OR(E1637&lt;1,MOD(E1637,1)&lt;&gt;0),"Semak kapasiti",IF(AND(F1637&lt;&gt;"Belum menjawab",F1637&lt;&gt;"Hadir",F1637&lt;&gt;"Tidak hadir"),"Isi jawapan",IF(F1637="Hadir",IF(NOT(ISNUMBER(G1637)),"Semak jumlah hadir",IF(OR(G1637&lt;1,G1637&gt;E1637,MOD(G1637,1)&lt;&gt;0),"Semak jumlah hadir","OK")),IF(AND(G1637&lt;&gt;"",G1637&lt;&gt;0),"Jumlah perlu kosong / 0","OK")))))))</f>
        <v/>
      </c>
    </row>
    <row r="1638" spans="11:12" ht="30" customHeight="1">
      <c r="K1638" s="9">
        <f>IF(L1638="","",IF(AND(L1638="OK",F1638="Hadir"),G1638,0))</f>
        <v/>
      </c>
      <c r="L1638" s="9">
        <f>IF(AND(A1638="",B1638="",C1638="",D1638="",E1638="",F1638="",G1638="",H1638="",I1638="",J1638=""),"",IF(OR(A1638="",C1638="",COUNTIF(MajlisTetamu,B1638)&lt;&gt;1),"Isi ID / majlis / nama",IF(COUNTIFS(TetamuTable[ID kumpulan],A1638,TetamuTable[Majlis],B1638)&gt;1,"ID berganda untuk majlis",IF(NOT(ISNUMBER(E1638)),"Semak kapasiti",IF(OR(E1638&lt;1,MOD(E1638,1)&lt;&gt;0),"Semak kapasiti",IF(AND(F1638&lt;&gt;"Belum menjawab",F1638&lt;&gt;"Hadir",F1638&lt;&gt;"Tidak hadir"),"Isi jawapan",IF(F1638="Hadir",IF(NOT(ISNUMBER(G1638)),"Semak jumlah hadir",IF(OR(G1638&lt;1,G1638&gt;E1638,MOD(G1638,1)&lt;&gt;0),"Semak jumlah hadir","OK")),IF(AND(G1638&lt;&gt;"",G1638&lt;&gt;0),"Jumlah perlu kosong / 0","OK")))))))</f>
        <v/>
      </c>
    </row>
    <row r="1639" spans="11:12" ht="30" customHeight="1">
      <c r="K1639" s="9">
        <f>IF(L1639="","",IF(AND(L1639="OK",F1639="Hadir"),G1639,0))</f>
        <v/>
      </c>
      <c r="L1639" s="9">
        <f>IF(AND(A1639="",B1639="",C1639="",D1639="",E1639="",F1639="",G1639="",H1639="",I1639="",J1639=""),"",IF(OR(A1639="",C1639="",COUNTIF(MajlisTetamu,B1639)&lt;&gt;1),"Isi ID / majlis / nama",IF(COUNTIFS(TetamuTable[ID kumpulan],A1639,TetamuTable[Majlis],B1639)&gt;1,"ID berganda untuk majlis",IF(NOT(ISNUMBER(E1639)),"Semak kapasiti",IF(OR(E1639&lt;1,MOD(E1639,1)&lt;&gt;0),"Semak kapasiti",IF(AND(F1639&lt;&gt;"Belum menjawab",F1639&lt;&gt;"Hadir",F1639&lt;&gt;"Tidak hadir"),"Isi jawapan",IF(F1639="Hadir",IF(NOT(ISNUMBER(G1639)),"Semak jumlah hadir",IF(OR(G1639&lt;1,G1639&gt;E1639,MOD(G1639,1)&lt;&gt;0),"Semak jumlah hadir","OK")),IF(AND(G1639&lt;&gt;"",G1639&lt;&gt;0),"Jumlah perlu kosong / 0","OK")))))))</f>
        <v/>
      </c>
    </row>
    <row r="1640" spans="11:12" ht="30" customHeight="1">
      <c r="K1640" s="9">
        <f>IF(L1640="","",IF(AND(L1640="OK",F1640="Hadir"),G1640,0))</f>
        <v/>
      </c>
      <c r="L1640" s="9">
        <f>IF(AND(A1640="",B1640="",C1640="",D1640="",E1640="",F1640="",G1640="",H1640="",I1640="",J1640=""),"",IF(OR(A1640="",C1640="",COUNTIF(MajlisTetamu,B1640)&lt;&gt;1),"Isi ID / majlis / nama",IF(COUNTIFS(TetamuTable[ID kumpulan],A1640,TetamuTable[Majlis],B1640)&gt;1,"ID berganda untuk majlis",IF(NOT(ISNUMBER(E1640)),"Semak kapasiti",IF(OR(E1640&lt;1,MOD(E1640,1)&lt;&gt;0),"Semak kapasiti",IF(AND(F1640&lt;&gt;"Belum menjawab",F1640&lt;&gt;"Hadir",F1640&lt;&gt;"Tidak hadir"),"Isi jawapan",IF(F1640="Hadir",IF(NOT(ISNUMBER(G1640)),"Semak jumlah hadir",IF(OR(G1640&lt;1,G1640&gt;E1640,MOD(G1640,1)&lt;&gt;0),"Semak jumlah hadir","OK")),IF(AND(G1640&lt;&gt;"",G1640&lt;&gt;0),"Jumlah perlu kosong / 0","OK")))))))</f>
        <v/>
      </c>
    </row>
    <row r="1641" spans="11:12" ht="30" customHeight="1">
      <c r="K1641" s="9">
        <f>IF(L1641="","",IF(AND(L1641="OK",F1641="Hadir"),G1641,0))</f>
        <v/>
      </c>
      <c r="L1641" s="9">
        <f>IF(AND(A1641="",B1641="",C1641="",D1641="",E1641="",F1641="",G1641="",H1641="",I1641="",J1641=""),"",IF(OR(A1641="",C1641="",COUNTIF(MajlisTetamu,B1641)&lt;&gt;1),"Isi ID / majlis / nama",IF(COUNTIFS(TetamuTable[ID kumpulan],A1641,TetamuTable[Majlis],B1641)&gt;1,"ID berganda untuk majlis",IF(NOT(ISNUMBER(E1641)),"Semak kapasiti",IF(OR(E1641&lt;1,MOD(E1641,1)&lt;&gt;0),"Semak kapasiti",IF(AND(F1641&lt;&gt;"Belum menjawab",F1641&lt;&gt;"Hadir",F1641&lt;&gt;"Tidak hadir"),"Isi jawapan",IF(F1641="Hadir",IF(NOT(ISNUMBER(G1641)),"Semak jumlah hadir",IF(OR(G1641&lt;1,G1641&gt;E1641,MOD(G1641,1)&lt;&gt;0),"Semak jumlah hadir","OK")),IF(AND(G1641&lt;&gt;"",G1641&lt;&gt;0),"Jumlah perlu kosong / 0","OK")))))))</f>
        <v/>
      </c>
    </row>
    <row r="1642" spans="11:12" ht="30" customHeight="1">
      <c r="K1642" s="9">
        <f>IF(L1642="","",IF(AND(L1642="OK",F1642="Hadir"),G1642,0))</f>
        <v/>
      </c>
      <c r="L1642" s="9">
        <f>IF(AND(A1642="",B1642="",C1642="",D1642="",E1642="",F1642="",G1642="",H1642="",I1642="",J1642=""),"",IF(OR(A1642="",C1642="",COUNTIF(MajlisTetamu,B1642)&lt;&gt;1),"Isi ID / majlis / nama",IF(COUNTIFS(TetamuTable[ID kumpulan],A1642,TetamuTable[Majlis],B1642)&gt;1,"ID berganda untuk majlis",IF(NOT(ISNUMBER(E1642)),"Semak kapasiti",IF(OR(E1642&lt;1,MOD(E1642,1)&lt;&gt;0),"Semak kapasiti",IF(AND(F1642&lt;&gt;"Belum menjawab",F1642&lt;&gt;"Hadir",F1642&lt;&gt;"Tidak hadir"),"Isi jawapan",IF(F1642="Hadir",IF(NOT(ISNUMBER(G1642)),"Semak jumlah hadir",IF(OR(G1642&lt;1,G1642&gt;E1642,MOD(G1642,1)&lt;&gt;0),"Semak jumlah hadir","OK")),IF(AND(G1642&lt;&gt;"",G1642&lt;&gt;0),"Jumlah perlu kosong / 0","OK")))))))</f>
        <v/>
      </c>
    </row>
    <row r="1643" spans="11:12" ht="30" customHeight="1">
      <c r="K1643" s="9">
        <f>IF(L1643="","",IF(AND(L1643="OK",F1643="Hadir"),G1643,0))</f>
        <v/>
      </c>
      <c r="L1643" s="9">
        <f>IF(AND(A1643="",B1643="",C1643="",D1643="",E1643="",F1643="",G1643="",H1643="",I1643="",J1643=""),"",IF(OR(A1643="",C1643="",COUNTIF(MajlisTetamu,B1643)&lt;&gt;1),"Isi ID / majlis / nama",IF(COUNTIFS(TetamuTable[ID kumpulan],A1643,TetamuTable[Majlis],B1643)&gt;1,"ID berganda untuk majlis",IF(NOT(ISNUMBER(E1643)),"Semak kapasiti",IF(OR(E1643&lt;1,MOD(E1643,1)&lt;&gt;0),"Semak kapasiti",IF(AND(F1643&lt;&gt;"Belum menjawab",F1643&lt;&gt;"Hadir",F1643&lt;&gt;"Tidak hadir"),"Isi jawapan",IF(F1643="Hadir",IF(NOT(ISNUMBER(G1643)),"Semak jumlah hadir",IF(OR(G1643&lt;1,G1643&gt;E1643,MOD(G1643,1)&lt;&gt;0),"Semak jumlah hadir","OK")),IF(AND(G1643&lt;&gt;"",G1643&lt;&gt;0),"Jumlah perlu kosong / 0","OK")))))))</f>
        <v/>
      </c>
    </row>
    <row r="1644" spans="11:12" ht="30" customHeight="1">
      <c r="K1644" s="9">
        <f>IF(L1644="","",IF(AND(L1644="OK",F1644="Hadir"),G1644,0))</f>
        <v/>
      </c>
      <c r="L1644" s="9">
        <f>IF(AND(A1644="",B1644="",C1644="",D1644="",E1644="",F1644="",G1644="",H1644="",I1644="",J1644=""),"",IF(OR(A1644="",C1644="",COUNTIF(MajlisTetamu,B1644)&lt;&gt;1),"Isi ID / majlis / nama",IF(COUNTIFS(TetamuTable[ID kumpulan],A1644,TetamuTable[Majlis],B1644)&gt;1,"ID berganda untuk majlis",IF(NOT(ISNUMBER(E1644)),"Semak kapasiti",IF(OR(E1644&lt;1,MOD(E1644,1)&lt;&gt;0),"Semak kapasiti",IF(AND(F1644&lt;&gt;"Belum menjawab",F1644&lt;&gt;"Hadir",F1644&lt;&gt;"Tidak hadir"),"Isi jawapan",IF(F1644="Hadir",IF(NOT(ISNUMBER(G1644)),"Semak jumlah hadir",IF(OR(G1644&lt;1,G1644&gt;E1644,MOD(G1644,1)&lt;&gt;0),"Semak jumlah hadir","OK")),IF(AND(G1644&lt;&gt;"",G1644&lt;&gt;0),"Jumlah perlu kosong / 0","OK")))))))</f>
        <v/>
      </c>
    </row>
    <row r="1645" spans="11:12" ht="30" customHeight="1">
      <c r="K1645" s="9">
        <f>IF(L1645="","",IF(AND(L1645="OK",F1645="Hadir"),G1645,0))</f>
        <v/>
      </c>
      <c r="L1645" s="9">
        <f>IF(AND(A1645="",B1645="",C1645="",D1645="",E1645="",F1645="",G1645="",H1645="",I1645="",J1645=""),"",IF(OR(A1645="",C1645="",COUNTIF(MajlisTetamu,B1645)&lt;&gt;1),"Isi ID / majlis / nama",IF(COUNTIFS(TetamuTable[ID kumpulan],A1645,TetamuTable[Majlis],B1645)&gt;1,"ID berganda untuk majlis",IF(NOT(ISNUMBER(E1645)),"Semak kapasiti",IF(OR(E1645&lt;1,MOD(E1645,1)&lt;&gt;0),"Semak kapasiti",IF(AND(F1645&lt;&gt;"Belum menjawab",F1645&lt;&gt;"Hadir",F1645&lt;&gt;"Tidak hadir"),"Isi jawapan",IF(F1645="Hadir",IF(NOT(ISNUMBER(G1645)),"Semak jumlah hadir",IF(OR(G1645&lt;1,G1645&gt;E1645,MOD(G1645,1)&lt;&gt;0),"Semak jumlah hadir","OK")),IF(AND(G1645&lt;&gt;"",G1645&lt;&gt;0),"Jumlah perlu kosong / 0","OK")))))))</f>
        <v/>
      </c>
    </row>
    <row r="1646" spans="11:12" ht="30" customHeight="1">
      <c r="K1646" s="9">
        <f>IF(L1646="","",IF(AND(L1646="OK",F1646="Hadir"),G1646,0))</f>
        <v/>
      </c>
      <c r="L1646" s="9">
        <f>IF(AND(A1646="",B1646="",C1646="",D1646="",E1646="",F1646="",G1646="",H1646="",I1646="",J1646=""),"",IF(OR(A1646="",C1646="",COUNTIF(MajlisTetamu,B1646)&lt;&gt;1),"Isi ID / majlis / nama",IF(COUNTIFS(TetamuTable[ID kumpulan],A1646,TetamuTable[Majlis],B1646)&gt;1,"ID berganda untuk majlis",IF(NOT(ISNUMBER(E1646)),"Semak kapasiti",IF(OR(E1646&lt;1,MOD(E1646,1)&lt;&gt;0),"Semak kapasiti",IF(AND(F1646&lt;&gt;"Belum menjawab",F1646&lt;&gt;"Hadir",F1646&lt;&gt;"Tidak hadir"),"Isi jawapan",IF(F1646="Hadir",IF(NOT(ISNUMBER(G1646)),"Semak jumlah hadir",IF(OR(G1646&lt;1,G1646&gt;E1646,MOD(G1646,1)&lt;&gt;0),"Semak jumlah hadir","OK")),IF(AND(G1646&lt;&gt;"",G1646&lt;&gt;0),"Jumlah perlu kosong / 0","OK")))))))</f>
        <v/>
      </c>
    </row>
    <row r="1647" spans="11:12" ht="30" customHeight="1">
      <c r="K1647" s="9">
        <f>IF(L1647="","",IF(AND(L1647="OK",F1647="Hadir"),G1647,0))</f>
        <v/>
      </c>
      <c r="L1647" s="9">
        <f>IF(AND(A1647="",B1647="",C1647="",D1647="",E1647="",F1647="",G1647="",H1647="",I1647="",J1647=""),"",IF(OR(A1647="",C1647="",COUNTIF(MajlisTetamu,B1647)&lt;&gt;1),"Isi ID / majlis / nama",IF(COUNTIFS(TetamuTable[ID kumpulan],A1647,TetamuTable[Majlis],B1647)&gt;1,"ID berganda untuk majlis",IF(NOT(ISNUMBER(E1647)),"Semak kapasiti",IF(OR(E1647&lt;1,MOD(E1647,1)&lt;&gt;0),"Semak kapasiti",IF(AND(F1647&lt;&gt;"Belum menjawab",F1647&lt;&gt;"Hadir",F1647&lt;&gt;"Tidak hadir"),"Isi jawapan",IF(F1647="Hadir",IF(NOT(ISNUMBER(G1647)),"Semak jumlah hadir",IF(OR(G1647&lt;1,G1647&gt;E1647,MOD(G1647,1)&lt;&gt;0),"Semak jumlah hadir","OK")),IF(AND(G1647&lt;&gt;"",G1647&lt;&gt;0),"Jumlah perlu kosong / 0","OK")))))))</f>
        <v/>
      </c>
    </row>
    <row r="1648" spans="11:12" ht="30" customHeight="1">
      <c r="K1648" s="9">
        <f>IF(L1648="","",IF(AND(L1648="OK",F1648="Hadir"),G1648,0))</f>
        <v/>
      </c>
      <c r="L1648" s="9">
        <f>IF(AND(A1648="",B1648="",C1648="",D1648="",E1648="",F1648="",G1648="",H1648="",I1648="",J1648=""),"",IF(OR(A1648="",C1648="",COUNTIF(MajlisTetamu,B1648)&lt;&gt;1),"Isi ID / majlis / nama",IF(COUNTIFS(TetamuTable[ID kumpulan],A1648,TetamuTable[Majlis],B1648)&gt;1,"ID berganda untuk majlis",IF(NOT(ISNUMBER(E1648)),"Semak kapasiti",IF(OR(E1648&lt;1,MOD(E1648,1)&lt;&gt;0),"Semak kapasiti",IF(AND(F1648&lt;&gt;"Belum menjawab",F1648&lt;&gt;"Hadir",F1648&lt;&gt;"Tidak hadir"),"Isi jawapan",IF(F1648="Hadir",IF(NOT(ISNUMBER(G1648)),"Semak jumlah hadir",IF(OR(G1648&lt;1,G1648&gt;E1648,MOD(G1648,1)&lt;&gt;0),"Semak jumlah hadir","OK")),IF(AND(G1648&lt;&gt;"",G1648&lt;&gt;0),"Jumlah perlu kosong / 0","OK")))))))</f>
        <v/>
      </c>
    </row>
    <row r="1649" spans="11:12" ht="30" customHeight="1">
      <c r="K1649" s="9">
        <f>IF(L1649="","",IF(AND(L1649="OK",F1649="Hadir"),G1649,0))</f>
        <v/>
      </c>
      <c r="L1649" s="9">
        <f>IF(AND(A1649="",B1649="",C1649="",D1649="",E1649="",F1649="",G1649="",H1649="",I1649="",J1649=""),"",IF(OR(A1649="",C1649="",COUNTIF(MajlisTetamu,B1649)&lt;&gt;1),"Isi ID / majlis / nama",IF(COUNTIFS(TetamuTable[ID kumpulan],A1649,TetamuTable[Majlis],B1649)&gt;1,"ID berganda untuk majlis",IF(NOT(ISNUMBER(E1649)),"Semak kapasiti",IF(OR(E1649&lt;1,MOD(E1649,1)&lt;&gt;0),"Semak kapasiti",IF(AND(F1649&lt;&gt;"Belum menjawab",F1649&lt;&gt;"Hadir",F1649&lt;&gt;"Tidak hadir"),"Isi jawapan",IF(F1649="Hadir",IF(NOT(ISNUMBER(G1649)),"Semak jumlah hadir",IF(OR(G1649&lt;1,G1649&gt;E1649,MOD(G1649,1)&lt;&gt;0),"Semak jumlah hadir","OK")),IF(AND(G1649&lt;&gt;"",G1649&lt;&gt;0),"Jumlah perlu kosong / 0","OK")))))))</f>
        <v/>
      </c>
    </row>
    <row r="1650" spans="11:12" ht="30" customHeight="1">
      <c r="K1650" s="9">
        <f>IF(L1650="","",IF(AND(L1650="OK",F1650="Hadir"),G1650,0))</f>
        <v/>
      </c>
      <c r="L1650" s="9">
        <f>IF(AND(A1650="",B1650="",C1650="",D1650="",E1650="",F1650="",G1650="",H1650="",I1650="",J1650=""),"",IF(OR(A1650="",C1650="",COUNTIF(MajlisTetamu,B1650)&lt;&gt;1),"Isi ID / majlis / nama",IF(COUNTIFS(TetamuTable[ID kumpulan],A1650,TetamuTable[Majlis],B1650)&gt;1,"ID berganda untuk majlis",IF(NOT(ISNUMBER(E1650)),"Semak kapasiti",IF(OR(E1650&lt;1,MOD(E1650,1)&lt;&gt;0),"Semak kapasiti",IF(AND(F1650&lt;&gt;"Belum menjawab",F1650&lt;&gt;"Hadir",F1650&lt;&gt;"Tidak hadir"),"Isi jawapan",IF(F1650="Hadir",IF(NOT(ISNUMBER(G1650)),"Semak jumlah hadir",IF(OR(G1650&lt;1,G1650&gt;E1650,MOD(G1650,1)&lt;&gt;0),"Semak jumlah hadir","OK")),IF(AND(G1650&lt;&gt;"",G1650&lt;&gt;0),"Jumlah perlu kosong / 0","OK")))))))</f>
        <v/>
      </c>
    </row>
    <row r="1651" spans="11:12" ht="30" customHeight="1">
      <c r="K1651" s="9">
        <f>IF(L1651="","",IF(AND(L1651="OK",F1651="Hadir"),G1651,0))</f>
        <v/>
      </c>
      <c r="L1651" s="9">
        <f>IF(AND(A1651="",B1651="",C1651="",D1651="",E1651="",F1651="",G1651="",H1651="",I1651="",J1651=""),"",IF(OR(A1651="",C1651="",COUNTIF(MajlisTetamu,B1651)&lt;&gt;1),"Isi ID / majlis / nama",IF(COUNTIFS(TetamuTable[ID kumpulan],A1651,TetamuTable[Majlis],B1651)&gt;1,"ID berganda untuk majlis",IF(NOT(ISNUMBER(E1651)),"Semak kapasiti",IF(OR(E1651&lt;1,MOD(E1651,1)&lt;&gt;0),"Semak kapasiti",IF(AND(F1651&lt;&gt;"Belum menjawab",F1651&lt;&gt;"Hadir",F1651&lt;&gt;"Tidak hadir"),"Isi jawapan",IF(F1651="Hadir",IF(NOT(ISNUMBER(G1651)),"Semak jumlah hadir",IF(OR(G1651&lt;1,G1651&gt;E1651,MOD(G1651,1)&lt;&gt;0),"Semak jumlah hadir","OK")),IF(AND(G1651&lt;&gt;"",G1651&lt;&gt;0),"Jumlah perlu kosong / 0","OK")))))))</f>
        <v/>
      </c>
    </row>
    <row r="1652" spans="11:12" ht="30" customHeight="1">
      <c r="K1652" s="9">
        <f>IF(L1652="","",IF(AND(L1652="OK",F1652="Hadir"),G1652,0))</f>
        <v/>
      </c>
      <c r="L1652" s="9">
        <f>IF(AND(A1652="",B1652="",C1652="",D1652="",E1652="",F1652="",G1652="",H1652="",I1652="",J1652=""),"",IF(OR(A1652="",C1652="",COUNTIF(MajlisTetamu,B1652)&lt;&gt;1),"Isi ID / majlis / nama",IF(COUNTIFS(TetamuTable[ID kumpulan],A1652,TetamuTable[Majlis],B1652)&gt;1,"ID berganda untuk majlis",IF(NOT(ISNUMBER(E1652)),"Semak kapasiti",IF(OR(E1652&lt;1,MOD(E1652,1)&lt;&gt;0),"Semak kapasiti",IF(AND(F1652&lt;&gt;"Belum menjawab",F1652&lt;&gt;"Hadir",F1652&lt;&gt;"Tidak hadir"),"Isi jawapan",IF(F1652="Hadir",IF(NOT(ISNUMBER(G1652)),"Semak jumlah hadir",IF(OR(G1652&lt;1,G1652&gt;E1652,MOD(G1652,1)&lt;&gt;0),"Semak jumlah hadir","OK")),IF(AND(G1652&lt;&gt;"",G1652&lt;&gt;0),"Jumlah perlu kosong / 0","OK")))))))</f>
        <v/>
      </c>
    </row>
    <row r="1653" spans="11:12" ht="30" customHeight="1">
      <c r="K1653" s="9">
        <f>IF(L1653="","",IF(AND(L1653="OK",F1653="Hadir"),G1653,0))</f>
        <v/>
      </c>
      <c r="L1653" s="9">
        <f>IF(AND(A1653="",B1653="",C1653="",D1653="",E1653="",F1653="",G1653="",H1653="",I1653="",J1653=""),"",IF(OR(A1653="",C1653="",COUNTIF(MajlisTetamu,B1653)&lt;&gt;1),"Isi ID / majlis / nama",IF(COUNTIFS(TetamuTable[ID kumpulan],A1653,TetamuTable[Majlis],B1653)&gt;1,"ID berganda untuk majlis",IF(NOT(ISNUMBER(E1653)),"Semak kapasiti",IF(OR(E1653&lt;1,MOD(E1653,1)&lt;&gt;0),"Semak kapasiti",IF(AND(F1653&lt;&gt;"Belum menjawab",F1653&lt;&gt;"Hadir",F1653&lt;&gt;"Tidak hadir"),"Isi jawapan",IF(F1653="Hadir",IF(NOT(ISNUMBER(G1653)),"Semak jumlah hadir",IF(OR(G1653&lt;1,G1653&gt;E1653,MOD(G1653,1)&lt;&gt;0),"Semak jumlah hadir","OK")),IF(AND(G1653&lt;&gt;"",G1653&lt;&gt;0),"Jumlah perlu kosong / 0","OK")))))))</f>
        <v/>
      </c>
    </row>
    <row r="1654" spans="11:12" ht="30" customHeight="1">
      <c r="K1654" s="9">
        <f>IF(L1654="","",IF(AND(L1654="OK",F1654="Hadir"),G1654,0))</f>
        <v/>
      </c>
      <c r="L1654" s="9">
        <f>IF(AND(A1654="",B1654="",C1654="",D1654="",E1654="",F1654="",G1654="",H1654="",I1654="",J1654=""),"",IF(OR(A1654="",C1654="",COUNTIF(MajlisTetamu,B1654)&lt;&gt;1),"Isi ID / majlis / nama",IF(COUNTIFS(TetamuTable[ID kumpulan],A1654,TetamuTable[Majlis],B1654)&gt;1,"ID berganda untuk majlis",IF(NOT(ISNUMBER(E1654)),"Semak kapasiti",IF(OR(E1654&lt;1,MOD(E1654,1)&lt;&gt;0),"Semak kapasiti",IF(AND(F1654&lt;&gt;"Belum menjawab",F1654&lt;&gt;"Hadir",F1654&lt;&gt;"Tidak hadir"),"Isi jawapan",IF(F1654="Hadir",IF(NOT(ISNUMBER(G1654)),"Semak jumlah hadir",IF(OR(G1654&lt;1,G1654&gt;E1654,MOD(G1654,1)&lt;&gt;0),"Semak jumlah hadir","OK")),IF(AND(G1654&lt;&gt;"",G1654&lt;&gt;0),"Jumlah perlu kosong / 0","OK")))))))</f>
        <v/>
      </c>
    </row>
    <row r="1655" spans="11:12" ht="30" customHeight="1">
      <c r="K1655" s="9">
        <f>IF(L1655="","",IF(AND(L1655="OK",F1655="Hadir"),G1655,0))</f>
        <v/>
      </c>
      <c r="L1655" s="9">
        <f>IF(AND(A1655="",B1655="",C1655="",D1655="",E1655="",F1655="",G1655="",H1655="",I1655="",J1655=""),"",IF(OR(A1655="",C1655="",COUNTIF(MajlisTetamu,B1655)&lt;&gt;1),"Isi ID / majlis / nama",IF(COUNTIFS(TetamuTable[ID kumpulan],A1655,TetamuTable[Majlis],B1655)&gt;1,"ID berganda untuk majlis",IF(NOT(ISNUMBER(E1655)),"Semak kapasiti",IF(OR(E1655&lt;1,MOD(E1655,1)&lt;&gt;0),"Semak kapasiti",IF(AND(F1655&lt;&gt;"Belum menjawab",F1655&lt;&gt;"Hadir",F1655&lt;&gt;"Tidak hadir"),"Isi jawapan",IF(F1655="Hadir",IF(NOT(ISNUMBER(G1655)),"Semak jumlah hadir",IF(OR(G1655&lt;1,G1655&gt;E1655,MOD(G1655,1)&lt;&gt;0),"Semak jumlah hadir","OK")),IF(AND(G1655&lt;&gt;"",G1655&lt;&gt;0),"Jumlah perlu kosong / 0","OK")))))))</f>
        <v/>
      </c>
    </row>
    <row r="1656" spans="11:12" ht="30" customHeight="1">
      <c r="K1656" s="9">
        <f>IF(L1656="","",IF(AND(L1656="OK",F1656="Hadir"),G1656,0))</f>
        <v/>
      </c>
      <c r="L1656" s="9">
        <f>IF(AND(A1656="",B1656="",C1656="",D1656="",E1656="",F1656="",G1656="",H1656="",I1656="",J1656=""),"",IF(OR(A1656="",C1656="",COUNTIF(MajlisTetamu,B1656)&lt;&gt;1),"Isi ID / majlis / nama",IF(COUNTIFS(TetamuTable[ID kumpulan],A1656,TetamuTable[Majlis],B1656)&gt;1,"ID berganda untuk majlis",IF(NOT(ISNUMBER(E1656)),"Semak kapasiti",IF(OR(E1656&lt;1,MOD(E1656,1)&lt;&gt;0),"Semak kapasiti",IF(AND(F1656&lt;&gt;"Belum menjawab",F1656&lt;&gt;"Hadir",F1656&lt;&gt;"Tidak hadir"),"Isi jawapan",IF(F1656="Hadir",IF(NOT(ISNUMBER(G1656)),"Semak jumlah hadir",IF(OR(G1656&lt;1,G1656&gt;E1656,MOD(G1656,1)&lt;&gt;0),"Semak jumlah hadir","OK")),IF(AND(G1656&lt;&gt;"",G1656&lt;&gt;0),"Jumlah perlu kosong / 0","OK")))))))</f>
        <v/>
      </c>
    </row>
    <row r="1657" spans="11:12" ht="30" customHeight="1">
      <c r="K1657" s="9">
        <f>IF(L1657="","",IF(AND(L1657="OK",F1657="Hadir"),G1657,0))</f>
        <v/>
      </c>
      <c r="L1657" s="9">
        <f>IF(AND(A1657="",B1657="",C1657="",D1657="",E1657="",F1657="",G1657="",H1657="",I1657="",J1657=""),"",IF(OR(A1657="",C1657="",COUNTIF(MajlisTetamu,B1657)&lt;&gt;1),"Isi ID / majlis / nama",IF(COUNTIFS(TetamuTable[ID kumpulan],A1657,TetamuTable[Majlis],B1657)&gt;1,"ID berganda untuk majlis",IF(NOT(ISNUMBER(E1657)),"Semak kapasiti",IF(OR(E1657&lt;1,MOD(E1657,1)&lt;&gt;0),"Semak kapasiti",IF(AND(F1657&lt;&gt;"Belum menjawab",F1657&lt;&gt;"Hadir",F1657&lt;&gt;"Tidak hadir"),"Isi jawapan",IF(F1657="Hadir",IF(NOT(ISNUMBER(G1657)),"Semak jumlah hadir",IF(OR(G1657&lt;1,G1657&gt;E1657,MOD(G1657,1)&lt;&gt;0),"Semak jumlah hadir","OK")),IF(AND(G1657&lt;&gt;"",G1657&lt;&gt;0),"Jumlah perlu kosong / 0","OK")))))))</f>
        <v/>
      </c>
    </row>
    <row r="1658" spans="11:12" ht="30" customHeight="1">
      <c r="K1658" s="9">
        <f>IF(L1658="","",IF(AND(L1658="OK",F1658="Hadir"),G1658,0))</f>
        <v/>
      </c>
      <c r="L1658" s="9">
        <f>IF(AND(A1658="",B1658="",C1658="",D1658="",E1658="",F1658="",G1658="",H1658="",I1658="",J1658=""),"",IF(OR(A1658="",C1658="",COUNTIF(MajlisTetamu,B1658)&lt;&gt;1),"Isi ID / majlis / nama",IF(COUNTIFS(TetamuTable[ID kumpulan],A1658,TetamuTable[Majlis],B1658)&gt;1,"ID berganda untuk majlis",IF(NOT(ISNUMBER(E1658)),"Semak kapasiti",IF(OR(E1658&lt;1,MOD(E1658,1)&lt;&gt;0),"Semak kapasiti",IF(AND(F1658&lt;&gt;"Belum menjawab",F1658&lt;&gt;"Hadir",F1658&lt;&gt;"Tidak hadir"),"Isi jawapan",IF(F1658="Hadir",IF(NOT(ISNUMBER(G1658)),"Semak jumlah hadir",IF(OR(G1658&lt;1,G1658&gt;E1658,MOD(G1658,1)&lt;&gt;0),"Semak jumlah hadir","OK")),IF(AND(G1658&lt;&gt;"",G1658&lt;&gt;0),"Jumlah perlu kosong / 0","OK")))))))</f>
        <v/>
      </c>
    </row>
    <row r="1659" spans="11:12" ht="30" customHeight="1">
      <c r="K1659" s="9">
        <f>IF(L1659="","",IF(AND(L1659="OK",F1659="Hadir"),G1659,0))</f>
        <v/>
      </c>
      <c r="L1659" s="9">
        <f>IF(AND(A1659="",B1659="",C1659="",D1659="",E1659="",F1659="",G1659="",H1659="",I1659="",J1659=""),"",IF(OR(A1659="",C1659="",COUNTIF(MajlisTetamu,B1659)&lt;&gt;1),"Isi ID / majlis / nama",IF(COUNTIFS(TetamuTable[ID kumpulan],A1659,TetamuTable[Majlis],B1659)&gt;1,"ID berganda untuk majlis",IF(NOT(ISNUMBER(E1659)),"Semak kapasiti",IF(OR(E1659&lt;1,MOD(E1659,1)&lt;&gt;0),"Semak kapasiti",IF(AND(F1659&lt;&gt;"Belum menjawab",F1659&lt;&gt;"Hadir",F1659&lt;&gt;"Tidak hadir"),"Isi jawapan",IF(F1659="Hadir",IF(NOT(ISNUMBER(G1659)),"Semak jumlah hadir",IF(OR(G1659&lt;1,G1659&gt;E1659,MOD(G1659,1)&lt;&gt;0),"Semak jumlah hadir","OK")),IF(AND(G1659&lt;&gt;"",G1659&lt;&gt;0),"Jumlah perlu kosong / 0","OK")))))))</f>
        <v/>
      </c>
    </row>
    <row r="1660" spans="11:12" ht="30" customHeight="1">
      <c r="K1660" s="9">
        <f>IF(L1660="","",IF(AND(L1660="OK",F1660="Hadir"),G1660,0))</f>
        <v/>
      </c>
      <c r="L1660" s="9">
        <f>IF(AND(A1660="",B1660="",C1660="",D1660="",E1660="",F1660="",G1660="",H1660="",I1660="",J1660=""),"",IF(OR(A1660="",C1660="",COUNTIF(MajlisTetamu,B1660)&lt;&gt;1),"Isi ID / majlis / nama",IF(COUNTIFS(TetamuTable[ID kumpulan],A1660,TetamuTable[Majlis],B1660)&gt;1,"ID berganda untuk majlis",IF(NOT(ISNUMBER(E1660)),"Semak kapasiti",IF(OR(E1660&lt;1,MOD(E1660,1)&lt;&gt;0),"Semak kapasiti",IF(AND(F1660&lt;&gt;"Belum menjawab",F1660&lt;&gt;"Hadir",F1660&lt;&gt;"Tidak hadir"),"Isi jawapan",IF(F1660="Hadir",IF(NOT(ISNUMBER(G1660)),"Semak jumlah hadir",IF(OR(G1660&lt;1,G1660&gt;E1660,MOD(G1660,1)&lt;&gt;0),"Semak jumlah hadir","OK")),IF(AND(G1660&lt;&gt;"",G1660&lt;&gt;0),"Jumlah perlu kosong / 0","OK")))))))</f>
        <v/>
      </c>
    </row>
    <row r="1661" spans="11:12" ht="30" customHeight="1">
      <c r="K1661" s="9">
        <f>IF(L1661="","",IF(AND(L1661="OK",F1661="Hadir"),G1661,0))</f>
        <v/>
      </c>
      <c r="L1661" s="9">
        <f>IF(AND(A1661="",B1661="",C1661="",D1661="",E1661="",F1661="",G1661="",H1661="",I1661="",J1661=""),"",IF(OR(A1661="",C1661="",COUNTIF(MajlisTetamu,B1661)&lt;&gt;1),"Isi ID / majlis / nama",IF(COUNTIFS(TetamuTable[ID kumpulan],A1661,TetamuTable[Majlis],B1661)&gt;1,"ID berganda untuk majlis",IF(NOT(ISNUMBER(E1661)),"Semak kapasiti",IF(OR(E1661&lt;1,MOD(E1661,1)&lt;&gt;0),"Semak kapasiti",IF(AND(F1661&lt;&gt;"Belum menjawab",F1661&lt;&gt;"Hadir",F1661&lt;&gt;"Tidak hadir"),"Isi jawapan",IF(F1661="Hadir",IF(NOT(ISNUMBER(G1661)),"Semak jumlah hadir",IF(OR(G1661&lt;1,G1661&gt;E1661,MOD(G1661,1)&lt;&gt;0),"Semak jumlah hadir","OK")),IF(AND(G1661&lt;&gt;"",G1661&lt;&gt;0),"Jumlah perlu kosong / 0","OK")))))))</f>
        <v/>
      </c>
    </row>
    <row r="1662" spans="11:12" ht="30" customHeight="1">
      <c r="K1662" s="9">
        <f>IF(L1662="","",IF(AND(L1662="OK",F1662="Hadir"),G1662,0))</f>
        <v/>
      </c>
      <c r="L1662" s="9">
        <f>IF(AND(A1662="",B1662="",C1662="",D1662="",E1662="",F1662="",G1662="",H1662="",I1662="",J1662=""),"",IF(OR(A1662="",C1662="",COUNTIF(MajlisTetamu,B1662)&lt;&gt;1),"Isi ID / majlis / nama",IF(COUNTIFS(TetamuTable[ID kumpulan],A1662,TetamuTable[Majlis],B1662)&gt;1,"ID berganda untuk majlis",IF(NOT(ISNUMBER(E1662)),"Semak kapasiti",IF(OR(E1662&lt;1,MOD(E1662,1)&lt;&gt;0),"Semak kapasiti",IF(AND(F1662&lt;&gt;"Belum menjawab",F1662&lt;&gt;"Hadir",F1662&lt;&gt;"Tidak hadir"),"Isi jawapan",IF(F1662="Hadir",IF(NOT(ISNUMBER(G1662)),"Semak jumlah hadir",IF(OR(G1662&lt;1,G1662&gt;E1662,MOD(G1662,1)&lt;&gt;0),"Semak jumlah hadir","OK")),IF(AND(G1662&lt;&gt;"",G1662&lt;&gt;0),"Jumlah perlu kosong / 0","OK")))))))</f>
        <v/>
      </c>
    </row>
    <row r="1663" spans="11:12" ht="30" customHeight="1">
      <c r="K1663" s="9">
        <f>IF(L1663="","",IF(AND(L1663="OK",F1663="Hadir"),G1663,0))</f>
        <v/>
      </c>
      <c r="L1663" s="9">
        <f>IF(AND(A1663="",B1663="",C1663="",D1663="",E1663="",F1663="",G1663="",H1663="",I1663="",J1663=""),"",IF(OR(A1663="",C1663="",COUNTIF(MajlisTetamu,B1663)&lt;&gt;1),"Isi ID / majlis / nama",IF(COUNTIFS(TetamuTable[ID kumpulan],A1663,TetamuTable[Majlis],B1663)&gt;1,"ID berganda untuk majlis",IF(NOT(ISNUMBER(E1663)),"Semak kapasiti",IF(OR(E1663&lt;1,MOD(E1663,1)&lt;&gt;0),"Semak kapasiti",IF(AND(F1663&lt;&gt;"Belum menjawab",F1663&lt;&gt;"Hadir",F1663&lt;&gt;"Tidak hadir"),"Isi jawapan",IF(F1663="Hadir",IF(NOT(ISNUMBER(G1663)),"Semak jumlah hadir",IF(OR(G1663&lt;1,G1663&gt;E1663,MOD(G1663,1)&lt;&gt;0),"Semak jumlah hadir","OK")),IF(AND(G1663&lt;&gt;"",G1663&lt;&gt;0),"Jumlah perlu kosong / 0","OK")))))))</f>
        <v/>
      </c>
    </row>
    <row r="1664" spans="11:12" ht="30" customHeight="1">
      <c r="K1664" s="9">
        <f>IF(L1664="","",IF(AND(L1664="OK",F1664="Hadir"),G1664,0))</f>
        <v/>
      </c>
      <c r="L1664" s="9">
        <f>IF(AND(A1664="",B1664="",C1664="",D1664="",E1664="",F1664="",G1664="",H1664="",I1664="",J1664=""),"",IF(OR(A1664="",C1664="",COUNTIF(MajlisTetamu,B1664)&lt;&gt;1),"Isi ID / majlis / nama",IF(COUNTIFS(TetamuTable[ID kumpulan],A1664,TetamuTable[Majlis],B1664)&gt;1,"ID berganda untuk majlis",IF(NOT(ISNUMBER(E1664)),"Semak kapasiti",IF(OR(E1664&lt;1,MOD(E1664,1)&lt;&gt;0),"Semak kapasiti",IF(AND(F1664&lt;&gt;"Belum menjawab",F1664&lt;&gt;"Hadir",F1664&lt;&gt;"Tidak hadir"),"Isi jawapan",IF(F1664="Hadir",IF(NOT(ISNUMBER(G1664)),"Semak jumlah hadir",IF(OR(G1664&lt;1,G1664&gt;E1664,MOD(G1664,1)&lt;&gt;0),"Semak jumlah hadir","OK")),IF(AND(G1664&lt;&gt;"",G1664&lt;&gt;0),"Jumlah perlu kosong / 0","OK")))))))</f>
        <v/>
      </c>
    </row>
    <row r="1665" spans="11:12" ht="30" customHeight="1">
      <c r="K1665" s="9">
        <f>IF(L1665="","",IF(AND(L1665="OK",F1665="Hadir"),G1665,0))</f>
        <v/>
      </c>
      <c r="L1665" s="9">
        <f>IF(AND(A1665="",B1665="",C1665="",D1665="",E1665="",F1665="",G1665="",H1665="",I1665="",J1665=""),"",IF(OR(A1665="",C1665="",COUNTIF(MajlisTetamu,B1665)&lt;&gt;1),"Isi ID / majlis / nama",IF(COUNTIFS(TetamuTable[ID kumpulan],A1665,TetamuTable[Majlis],B1665)&gt;1,"ID berganda untuk majlis",IF(NOT(ISNUMBER(E1665)),"Semak kapasiti",IF(OR(E1665&lt;1,MOD(E1665,1)&lt;&gt;0),"Semak kapasiti",IF(AND(F1665&lt;&gt;"Belum menjawab",F1665&lt;&gt;"Hadir",F1665&lt;&gt;"Tidak hadir"),"Isi jawapan",IF(F1665="Hadir",IF(NOT(ISNUMBER(G1665)),"Semak jumlah hadir",IF(OR(G1665&lt;1,G1665&gt;E1665,MOD(G1665,1)&lt;&gt;0),"Semak jumlah hadir","OK")),IF(AND(G1665&lt;&gt;"",G1665&lt;&gt;0),"Jumlah perlu kosong / 0","OK")))))))</f>
        <v/>
      </c>
    </row>
    <row r="1666" spans="11:12" ht="30" customHeight="1">
      <c r="K1666" s="9">
        <f>IF(L1666="","",IF(AND(L1666="OK",F1666="Hadir"),G1666,0))</f>
        <v/>
      </c>
      <c r="L1666" s="9">
        <f>IF(AND(A1666="",B1666="",C1666="",D1666="",E1666="",F1666="",G1666="",H1666="",I1666="",J1666=""),"",IF(OR(A1666="",C1666="",COUNTIF(MajlisTetamu,B1666)&lt;&gt;1),"Isi ID / majlis / nama",IF(COUNTIFS(TetamuTable[ID kumpulan],A1666,TetamuTable[Majlis],B1666)&gt;1,"ID berganda untuk majlis",IF(NOT(ISNUMBER(E1666)),"Semak kapasiti",IF(OR(E1666&lt;1,MOD(E1666,1)&lt;&gt;0),"Semak kapasiti",IF(AND(F1666&lt;&gt;"Belum menjawab",F1666&lt;&gt;"Hadir",F1666&lt;&gt;"Tidak hadir"),"Isi jawapan",IF(F1666="Hadir",IF(NOT(ISNUMBER(G1666)),"Semak jumlah hadir",IF(OR(G1666&lt;1,G1666&gt;E1666,MOD(G1666,1)&lt;&gt;0),"Semak jumlah hadir","OK")),IF(AND(G1666&lt;&gt;"",G1666&lt;&gt;0),"Jumlah perlu kosong / 0","OK")))))))</f>
        <v/>
      </c>
    </row>
    <row r="1667" spans="11:12" ht="30" customHeight="1">
      <c r="K1667" s="9">
        <f>IF(L1667="","",IF(AND(L1667="OK",F1667="Hadir"),G1667,0))</f>
        <v/>
      </c>
      <c r="L1667" s="9">
        <f>IF(AND(A1667="",B1667="",C1667="",D1667="",E1667="",F1667="",G1667="",H1667="",I1667="",J1667=""),"",IF(OR(A1667="",C1667="",COUNTIF(MajlisTetamu,B1667)&lt;&gt;1),"Isi ID / majlis / nama",IF(COUNTIFS(TetamuTable[ID kumpulan],A1667,TetamuTable[Majlis],B1667)&gt;1,"ID berganda untuk majlis",IF(NOT(ISNUMBER(E1667)),"Semak kapasiti",IF(OR(E1667&lt;1,MOD(E1667,1)&lt;&gt;0),"Semak kapasiti",IF(AND(F1667&lt;&gt;"Belum menjawab",F1667&lt;&gt;"Hadir",F1667&lt;&gt;"Tidak hadir"),"Isi jawapan",IF(F1667="Hadir",IF(NOT(ISNUMBER(G1667)),"Semak jumlah hadir",IF(OR(G1667&lt;1,G1667&gt;E1667,MOD(G1667,1)&lt;&gt;0),"Semak jumlah hadir","OK")),IF(AND(G1667&lt;&gt;"",G1667&lt;&gt;0),"Jumlah perlu kosong / 0","OK")))))))</f>
        <v/>
      </c>
    </row>
    <row r="1668" spans="11:12" ht="30" customHeight="1">
      <c r="K1668" s="9">
        <f>IF(L1668="","",IF(AND(L1668="OK",F1668="Hadir"),G1668,0))</f>
        <v/>
      </c>
      <c r="L1668" s="9">
        <f>IF(AND(A1668="",B1668="",C1668="",D1668="",E1668="",F1668="",G1668="",H1668="",I1668="",J1668=""),"",IF(OR(A1668="",C1668="",COUNTIF(MajlisTetamu,B1668)&lt;&gt;1),"Isi ID / majlis / nama",IF(COUNTIFS(TetamuTable[ID kumpulan],A1668,TetamuTable[Majlis],B1668)&gt;1,"ID berganda untuk majlis",IF(NOT(ISNUMBER(E1668)),"Semak kapasiti",IF(OR(E1668&lt;1,MOD(E1668,1)&lt;&gt;0),"Semak kapasiti",IF(AND(F1668&lt;&gt;"Belum menjawab",F1668&lt;&gt;"Hadir",F1668&lt;&gt;"Tidak hadir"),"Isi jawapan",IF(F1668="Hadir",IF(NOT(ISNUMBER(G1668)),"Semak jumlah hadir",IF(OR(G1668&lt;1,G1668&gt;E1668,MOD(G1668,1)&lt;&gt;0),"Semak jumlah hadir","OK")),IF(AND(G1668&lt;&gt;"",G1668&lt;&gt;0),"Jumlah perlu kosong / 0","OK")))))))</f>
        <v/>
      </c>
    </row>
    <row r="1669" spans="11:12" ht="30" customHeight="1">
      <c r="K1669" s="9">
        <f>IF(L1669="","",IF(AND(L1669="OK",F1669="Hadir"),G1669,0))</f>
        <v/>
      </c>
      <c r="L1669" s="9">
        <f>IF(AND(A1669="",B1669="",C1669="",D1669="",E1669="",F1669="",G1669="",H1669="",I1669="",J1669=""),"",IF(OR(A1669="",C1669="",COUNTIF(MajlisTetamu,B1669)&lt;&gt;1),"Isi ID / majlis / nama",IF(COUNTIFS(TetamuTable[ID kumpulan],A1669,TetamuTable[Majlis],B1669)&gt;1,"ID berganda untuk majlis",IF(NOT(ISNUMBER(E1669)),"Semak kapasiti",IF(OR(E1669&lt;1,MOD(E1669,1)&lt;&gt;0),"Semak kapasiti",IF(AND(F1669&lt;&gt;"Belum menjawab",F1669&lt;&gt;"Hadir",F1669&lt;&gt;"Tidak hadir"),"Isi jawapan",IF(F1669="Hadir",IF(NOT(ISNUMBER(G1669)),"Semak jumlah hadir",IF(OR(G1669&lt;1,G1669&gt;E1669,MOD(G1669,1)&lt;&gt;0),"Semak jumlah hadir","OK")),IF(AND(G1669&lt;&gt;"",G1669&lt;&gt;0),"Jumlah perlu kosong / 0","OK")))))))</f>
        <v/>
      </c>
    </row>
    <row r="1670" spans="11:12" ht="30" customHeight="1">
      <c r="K1670" s="9">
        <f>IF(L1670="","",IF(AND(L1670="OK",F1670="Hadir"),G1670,0))</f>
        <v/>
      </c>
      <c r="L1670" s="9">
        <f>IF(AND(A1670="",B1670="",C1670="",D1670="",E1670="",F1670="",G1670="",H1670="",I1670="",J1670=""),"",IF(OR(A1670="",C1670="",COUNTIF(MajlisTetamu,B1670)&lt;&gt;1),"Isi ID / majlis / nama",IF(COUNTIFS(TetamuTable[ID kumpulan],A1670,TetamuTable[Majlis],B1670)&gt;1,"ID berganda untuk majlis",IF(NOT(ISNUMBER(E1670)),"Semak kapasiti",IF(OR(E1670&lt;1,MOD(E1670,1)&lt;&gt;0),"Semak kapasiti",IF(AND(F1670&lt;&gt;"Belum menjawab",F1670&lt;&gt;"Hadir",F1670&lt;&gt;"Tidak hadir"),"Isi jawapan",IF(F1670="Hadir",IF(NOT(ISNUMBER(G1670)),"Semak jumlah hadir",IF(OR(G1670&lt;1,G1670&gt;E1670,MOD(G1670,1)&lt;&gt;0),"Semak jumlah hadir","OK")),IF(AND(G1670&lt;&gt;"",G1670&lt;&gt;0),"Jumlah perlu kosong / 0","OK")))))))</f>
        <v/>
      </c>
    </row>
    <row r="1671" spans="11:12" ht="30" customHeight="1">
      <c r="K1671" s="9">
        <f>IF(L1671="","",IF(AND(L1671="OK",F1671="Hadir"),G1671,0))</f>
        <v/>
      </c>
      <c r="L1671" s="9">
        <f>IF(AND(A1671="",B1671="",C1671="",D1671="",E1671="",F1671="",G1671="",H1671="",I1671="",J1671=""),"",IF(OR(A1671="",C1671="",COUNTIF(MajlisTetamu,B1671)&lt;&gt;1),"Isi ID / majlis / nama",IF(COUNTIFS(TetamuTable[ID kumpulan],A1671,TetamuTable[Majlis],B1671)&gt;1,"ID berganda untuk majlis",IF(NOT(ISNUMBER(E1671)),"Semak kapasiti",IF(OR(E1671&lt;1,MOD(E1671,1)&lt;&gt;0),"Semak kapasiti",IF(AND(F1671&lt;&gt;"Belum menjawab",F1671&lt;&gt;"Hadir",F1671&lt;&gt;"Tidak hadir"),"Isi jawapan",IF(F1671="Hadir",IF(NOT(ISNUMBER(G1671)),"Semak jumlah hadir",IF(OR(G1671&lt;1,G1671&gt;E1671,MOD(G1671,1)&lt;&gt;0),"Semak jumlah hadir","OK")),IF(AND(G1671&lt;&gt;"",G1671&lt;&gt;0),"Jumlah perlu kosong / 0","OK")))))))</f>
        <v/>
      </c>
    </row>
    <row r="1672" spans="11:12" ht="30" customHeight="1">
      <c r="K1672" s="9">
        <f>IF(L1672="","",IF(AND(L1672="OK",F1672="Hadir"),G1672,0))</f>
        <v/>
      </c>
      <c r="L1672" s="9">
        <f>IF(AND(A1672="",B1672="",C1672="",D1672="",E1672="",F1672="",G1672="",H1672="",I1672="",J1672=""),"",IF(OR(A1672="",C1672="",COUNTIF(MajlisTetamu,B1672)&lt;&gt;1),"Isi ID / majlis / nama",IF(COUNTIFS(TetamuTable[ID kumpulan],A1672,TetamuTable[Majlis],B1672)&gt;1,"ID berganda untuk majlis",IF(NOT(ISNUMBER(E1672)),"Semak kapasiti",IF(OR(E1672&lt;1,MOD(E1672,1)&lt;&gt;0),"Semak kapasiti",IF(AND(F1672&lt;&gt;"Belum menjawab",F1672&lt;&gt;"Hadir",F1672&lt;&gt;"Tidak hadir"),"Isi jawapan",IF(F1672="Hadir",IF(NOT(ISNUMBER(G1672)),"Semak jumlah hadir",IF(OR(G1672&lt;1,G1672&gt;E1672,MOD(G1672,1)&lt;&gt;0),"Semak jumlah hadir","OK")),IF(AND(G1672&lt;&gt;"",G1672&lt;&gt;0),"Jumlah perlu kosong / 0","OK")))))))</f>
        <v/>
      </c>
    </row>
    <row r="1673" spans="11:12" ht="30" customHeight="1">
      <c r="K1673" s="9">
        <f>IF(L1673="","",IF(AND(L1673="OK",F1673="Hadir"),G1673,0))</f>
        <v/>
      </c>
      <c r="L1673" s="9">
        <f>IF(AND(A1673="",B1673="",C1673="",D1673="",E1673="",F1673="",G1673="",H1673="",I1673="",J1673=""),"",IF(OR(A1673="",C1673="",COUNTIF(MajlisTetamu,B1673)&lt;&gt;1),"Isi ID / majlis / nama",IF(COUNTIFS(TetamuTable[ID kumpulan],A1673,TetamuTable[Majlis],B1673)&gt;1,"ID berganda untuk majlis",IF(NOT(ISNUMBER(E1673)),"Semak kapasiti",IF(OR(E1673&lt;1,MOD(E1673,1)&lt;&gt;0),"Semak kapasiti",IF(AND(F1673&lt;&gt;"Belum menjawab",F1673&lt;&gt;"Hadir",F1673&lt;&gt;"Tidak hadir"),"Isi jawapan",IF(F1673="Hadir",IF(NOT(ISNUMBER(G1673)),"Semak jumlah hadir",IF(OR(G1673&lt;1,G1673&gt;E1673,MOD(G1673,1)&lt;&gt;0),"Semak jumlah hadir","OK")),IF(AND(G1673&lt;&gt;"",G1673&lt;&gt;0),"Jumlah perlu kosong / 0","OK")))))))</f>
        <v/>
      </c>
    </row>
    <row r="1674" spans="11:12" ht="30" customHeight="1">
      <c r="K1674" s="9">
        <f>IF(L1674="","",IF(AND(L1674="OK",F1674="Hadir"),G1674,0))</f>
        <v/>
      </c>
      <c r="L1674" s="9">
        <f>IF(AND(A1674="",B1674="",C1674="",D1674="",E1674="",F1674="",G1674="",H1674="",I1674="",J1674=""),"",IF(OR(A1674="",C1674="",COUNTIF(MajlisTetamu,B1674)&lt;&gt;1),"Isi ID / majlis / nama",IF(COUNTIFS(TetamuTable[ID kumpulan],A1674,TetamuTable[Majlis],B1674)&gt;1,"ID berganda untuk majlis",IF(NOT(ISNUMBER(E1674)),"Semak kapasiti",IF(OR(E1674&lt;1,MOD(E1674,1)&lt;&gt;0),"Semak kapasiti",IF(AND(F1674&lt;&gt;"Belum menjawab",F1674&lt;&gt;"Hadir",F1674&lt;&gt;"Tidak hadir"),"Isi jawapan",IF(F1674="Hadir",IF(NOT(ISNUMBER(G1674)),"Semak jumlah hadir",IF(OR(G1674&lt;1,G1674&gt;E1674,MOD(G1674,1)&lt;&gt;0),"Semak jumlah hadir","OK")),IF(AND(G1674&lt;&gt;"",G1674&lt;&gt;0),"Jumlah perlu kosong / 0","OK")))))))</f>
        <v/>
      </c>
    </row>
    <row r="1675" spans="11:12" ht="30" customHeight="1">
      <c r="K1675" s="9">
        <f>IF(L1675="","",IF(AND(L1675="OK",F1675="Hadir"),G1675,0))</f>
        <v/>
      </c>
      <c r="L1675" s="9">
        <f>IF(AND(A1675="",B1675="",C1675="",D1675="",E1675="",F1675="",G1675="",H1675="",I1675="",J1675=""),"",IF(OR(A1675="",C1675="",COUNTIF(MajlisTetamu,B1675)&lt;&gt;1),"Isi ID / majlis / nama",IF(COUNTIFS(TetamuTable[ID kumpulan],A1675,TetamuTable[Majlis],B1675)&gt;1,"ID berganda untuk majlis",IF(NOT(ISNUMBER(E1675)),"Semak kapasiti",IF(OR(E1675&lt;1,MOD(E1675,1)&lt;&gt;0),"Semak kapasiti",IF(AND(F1675&lt;&gt;"Belum menjawab",F1675&lt;&gt;"Hadir",F1675&lt;&gt;"Tidak hadir"),"Isi jawapan",IF(F1675="Hadir",IF(NOT(ISNUMBER(G1675)),"Semak jumlah hadir",IF(OR(G1675&lt;1,G1675&gt;E1675,MOD(G1675,1)&lt;&gt;0),"Semak jumlah hadir","OK")),IF(AND(G1675&lt;&gt;"",G1675&lt;&gt;0),"Jumlah perlu kosong / 0","OK")))))))</f>
        <v/>
      </c>
    </row>
    <row r="1676" spans="11:12" ht="30" customHeight="1">
      <c r="K1676" s="9">
        <f>IF(L1676="","",IF(AND(L1676="OK",F1676="Hadir"),G1676,0))</f>
        <v/>
      </c>
      <c r="L1676" s="9">
        <f>IF(AND(A1676="",B1676="",C1676="",D1676="",E1676="",F1676="",G1676="",H1676="",I1676="",J1676=""),"",IF(OR(A1676="",C1676="",COUNTIF(MajlisTetamu,B1676)&lt;&gt;1),"Isi ID / majlis / nama",IF(COUNTIFS(TetamuTable[ID kumpulan],A1676,TetamuTable[Majlis],B1676)&gt;1,"ID berganda untuk majlis",IF(NOT(ISNUMBER(E1676)),"Semak kapasiti",IF(OR(E1676&lt;1,MOD(E1676,1)&lt;&gt;0),"Semak kapasiti",IF(AND(F1676&lt;&gt;"Belum menjawab",F1676&lt;&gt;"Hadir",F1676&lt;&gt;"Tidak hadir"),"Isi jawapan",IF(F1676="Hadir",IF(NOT(ISNUMBER(G1676)),"Semak jumlah hadir",IF(OR(G1676&lt;1,G1676&gt;E1676,MOD(G1676,1)&lt;&gt;0),"Semak jumlah hadir","OK")),IF(AND(G1676&lt;&gt;"",G1676&lt;&gt;0),"Jumlah perlu kosong / 0","OK")))))))</f>
        <v/>
      </c>
    </row>
    <row r="1677" spans="11:12" ht="30" customHeight="1">
      <c r="K1677" s="9">
        <f>IF(L1677="","",IF(AND(L1677="OK",F1677="Hadir"),G1677,0))</f>
        <v/>
      </c>
      <c r="L1677" s="9">
        <f>IF(AND(A1677="",B1677="",C1677="",D1677="",E1677="",F1677="",G1677="",H1677="",I1677="",J1677=""),"",IF(OR(A1677="",C1677="",COUNTIF(MajlisTetamu,B1677)&lt;&gt;1),"Isi ID / majlis / nama",IF(COUNTIFS(TetamuTable[ID kumpulan],A1677,TetamuTable[Majlis],B1677)&gt;1,"ID berganda untuk majlis",IF(NOT(ISNUMBER(E1677)),"Semak kapasiti",IF(OR(E1677&lt;1,MOD(E1677,1)&lt;&gt;0),"Semak kapasiti",IF(AND(F1677&lt;&gt;"Belum menjawab",F1677&lt;&gt;"Hadir",F1677&lt;&gt;"Tidak hadir"),"Isi jawapan",IF(F1677="Hadir",IF(NOT(ISNUMBER(G1677)),"Semak jumlah hadir",IF(OR(G1677&lt;1,G1677&gt;E1677,MOD(G1677,1)&lt;&gt;0),"Semak jumlah hadir","OK")),IF(AND(G1677&lt;&gt;"",G1677&lt;&gt;0),"Jumlah perlu kosong / 0","OK")))))))</f>
        <v/>
      </c>
    </row>
    <row r="1678" spans="11:12" ht="30" customHeight="1">
      <c r="K1678" s="9">
        <f>IF(L1678="","",IF(AND(L1678="OK",F1678="Hadir"),G1678,0))</f>
        <v/>
      </c>
      <c r="L1678" s="9">
        <f>IF(AND(A1678="",B1678="",C1678="",D1678="",E1678="",F1678="",G1678="",H1678="",I1678="",J1678=""),"",IF(OR(A1678="",C1678="",COUNTIF(MajlisTetamu,B1678)&lt;&gt;1),"Isi ID / majlis / nama",IF(COUNTIFS(TetamuTable[ID kumpulan],A1678,TetamuTable[Majlis],B1678)&gt;1,"ID berganda untuk majlis",IF(NOT(ISNUMBER(E1678)),"Semak kapasiti",IF(OR(E1678&lt;1,MOD(E1678,1)&lt;&gt;0),"Semak kapasiti",IF(AND(F1678&lt;&gt;"Belum menjawab",F1678&lt;&gt;"Hadir",F1678&lt;&gt;"Tidak hadir"),"Isi jawapan",IF(F1678="Hadir",IF(NOT(ISNUMBER(G1678)),"Semak jumlah hadir",IF(OR(G1678&lt;1,G1678&gt;E1678,MOD(G1678,1)&lt;&gt;0),"Semak jumlah hadir","OK")),IF(AND(G1678&lt;&gt;"",G1678&lt;&gt;0),"Jumlah perlu kosong / 0","OK")))))))</f>
        <v/>
      </c>
    </row>
    <row r="1679" spans="11:12" ht="30" customHeight="1">
      <c r="K1679" s="9">
        <f>IF(L1679="","",IF(AND(L1679="OK",F1679="Hadir"),G1679,0))</f>
        <v/>
      </c>
      <c r="L1679" s="9">
        <f>IF(AND(A1679="",B1679="",C1679="",D1679="",E1679="",F1679="",G1679="",H1679="",I1679="",J1679=""),"",IF(OR(A1679="",C1679="",COUNTIF(MajlisTetamu,B1679)&lt;&gt;1),"Isi ID / majlis / nama",IF(COUNTIFS(TetamuTable[ID kumpulan],A1679,TetamuTable[Majlis],B1679)&gt;1,"ID berganda untuk majlis",IF(NOT(ISNUMBER(E1679)),"Semak kapasiti",IF(OR(E1679&lt;1,MOD(E1679,1)&lt;&gt;0),"Semak kapasiti",IF(AND(F1679&lt;&gt;"Belum menjawab",F1679&lt;&gt;"Hadir",F1679&lt;&gt;"Tidak hadir"),"Isi jawapan",IF(F1679="Hadir",IF(NOT(ISNUMBER(G1679)),"Semak jumlah hadir",IF(OR(G1679&lt;1,G1679&gt;E1679,MOD(G1679,1)&lt;&gt;0),"Semak jumlah hadir","OK")),IF(AND(G1679&lt;&gt;"",G1679&lt;&gt;0),"Jumlah perlu kosong / 0","OK")))))))</f>
        <v/>
      </c>
    </row>
    <row r="1680" spans="11:12" ht="30" customHeight="1">
      <c r="K1680" s="9">
        <f>IF(L1680="","",IF(AND(L1680="OK",F1680="Hadir"),G1680,0))</f>
        <v/>
      </c>
      <c r="L1680" s="9">
        <f>IF(AND(A1680="",B1680="",C1680="",D1680="",E1680="",F1680="",G1680="",H1680="",I1680="",J1680=""),"",IF(OR(A1680="",C1680="",COUNTIF(MajlisTetamu,B1680)&lt;&gt;1),"Isi ID / majlis / nama",IF(COUNTIFS(TetamuTable[ID kumpulan],A1680,TetamuTable[Majlis],B1680)&gt;1,"ID berganda untuk majlis",IF(NOT(ISNUMBER(E1680)),"Semak kapasiti",IF(OR(E1680&lt;1,MOD(E1680,1)&lt;&gt;0),"Semak kapasiti",IF(AND(F1680&lt;&gt;"Belum menjawab",F1680&lt;&gt;"Hadir",F1680&lt;&gt;"Tidak hadir"),"Isi jawapan",IF(F1680="Hadir",IF(NOT(ISNUMBER(G1680)),"Semak jumlah hadir",IF(OR(G1680&lt;1,G1680&gt;E1680,MOD(G1680,1)&lt;&gt;0),"Semak jumlah hadir","OK")),IF(AND(G1680&lt;&gt;"",G1680&lt;&gt;0),"Jumlah perlu kosong / 0","OK")))))))</f>
        <v/>
      </c>
    </row>
    <row r="1681" spans="11:12" ht="30" customHeight="1">
      <c r="K1681" s="9">
        <f>IF(L1681="","",IF(AND(L1681="OK",F1681="Hadir"),G1681,0))</f>
        <v/>
      </c>
      <c r="L1681" s="9">
        <f>IF(AND(A1681="",B1681="",C1681="",D1681="",E1681="",F1681="",G1681="",H1681="",I1681="",J1681=""),"",IF(OR(A1681="",C1681="",COUNTIF(MajlisTetamu,B1681)&lt;&gt;1),"Isi ID / majlis / nama",IF(COUNTIFS(TetamuTable[ID kumpulan],A1681,TetamuTable[Majlis],B1681)&gt;1,"ID berganda untuk majlis",IF(NOT(ISNUMBER(E1681)),"Semak kapasiti",IF(OR(E1681&lt;1,MOD(E1681,1)&lt;&gt;0),"Semak kapasiti",IF(AND(F1681&lt;&gt;"Belum menjawab",F1681&lt;&gt;"Hadir",F1681&lt;&gt;"Tidak hadir"),"Isi jawapan",IF(F1681="Hadir",IF(NOT(ISNUMBER(G1681)),"Semak jumlah hadir",IF(OR(G1681&lt;1,G1681&gt;E1681,MOD(G1681,1)&lt;&gt;0),"Semak jumlah hadir","OK")),IF(AND(G1681&lt;&gt;"",G1681&lt;&gt;0),"Jumlah perlu kosong / 0","OK")))))))</f>
        <v/>
      </c>
    </row>
    <row r="1682" spans="11:12" ht="30" customHeight="1">
      <c r="K1682" s="9">
        <f>IF(L1682="","",IF(AND(L1682="OK",F1682="Hadir"),G1682,0))</f>
        <v/>
      </c>
      <c r="L1682" s="9">
        <f>IF(AND(A1682="",B1682="",C1682="",D1682="",E1682="",F1682="",G1682="",H1682="",I1682="",J1682=""),"",IF(OR(A1682="",C1682="",COUNTIF(MajlisTetamu,B1682)&lt;&gt;1),"Isi ID / majlis / nama",IF(COUNTIFS(TetamuTable[ID kumpulan],A1682,TetamuTable[Majlis],B1682)&gt;1,"ID berganda untuk majlis",IF(NOT(ISNUMBER(E1682)),"Semak kapasiti",IF(OR(E1682&lt;1,MOD(E1682,1)&lt;&gt;0),"Semak kapasiti",IF(AND(F1682&lt;&gt;"Belum menjawab",F1682&lt;&gt;"Hadir",F1682&lt;&gt;"Tidak hadir"),"Isi jawapan",IF(F1682="Hadir",IF(NOT(ISNUMBER(G1682)),"Semak jumlah hadir",IF(OR(G1682&lt;1,G1682&gt;E1682,MOD(G1682,1)&lt;&gt;0),"Semak jumlah hadir","OK")),IF(AND(G1682&lt;&gt;"",G1682&lt;&gt;0),"Jumlah perlu kosong / 0","OK")))))))</f>
        <v/>
      </c>
    </row>
    <row r="1683" spans="11:12" ht="30" customHeight="1">
      <c r="K1683" s="9">
        <f>IF(L1683="","",IF(AND(L1683="OK",F1683="Hadir"),G1683,0))</f>
        <v/>
      </c>
      <c r="L1683" s="9">
        <f>IF(AND(A1683="",B1683="",C1683="",D1683="",E1683="",F1683="",G1683="",H1683="",I1683="",J1683=""),"",IF(OR(A1683="",C1683="",COUNTIF(MajlisTetamu,B1683)&lt;&gt;1),"Isi ID / majlis / nama",IF(COUNTIFS(TetamuTable[ID kumpulan],A1683,TetamuTable[Majlis],B1683)&gt;1,"ID berganda untuk majlis",IF(NOT(ISNUMBER(E1683)),"Semak kapasiti",IF(OR(E1683&lt;1,MOD(E1683,1)&lt;&gt;0),"Semak kapasiti",IF(AND(F1683&lt;&gt;"Belum menjawab",F1683&lt;&gt;"Hadir",F1683&lt;&gt;"Tidak hadir"),"Isi jawapan",IF(F1683="Hadir",IF(NOT(ISNUMBER(G1683)),"Semak jumlah hadir",IF(OR(G1683&lt;1,G1683&gt;E1683,MOD(G1683,1)&lt;&gt;0),"Semak jumlah hadir","OK")),IF(AND(G1683&lt;&gt;"",G1683&lt;&gt;0),"Jumlah perlu kosong / 0","OK")))))))</f>
        <v/>
      </c>
    </row>
    <row r="1684" spans="11:12" ht="30" customHeight="1">
      <c r="K1684" s="9">
        <f>IF(L1684="","",IF(AND(L1684="OK",F1684="Hadir"),G1684,0))</f>
        <v/>
      </c>
      <c r="L1684" s="9">
        <f>IF(AND(A1684="",B1684="",C1684="",D1684="",E1684="",F1684="",G1684="",H1684="",I1684="",J1684=""),"",IF(OR(A1684="",C1684="",COUNTIF(MajlisTetamu,B1684)&lt;&gt;1),"Isi ID / majlis / nama",IF(COUNTIFS(TetamuTable[ID kumpulan],A1684,TetamuTable[Majlis],B1684)&gt;1,"ID berganda untuk majlis",IF(NOT(ISNUMBER(E1684)),"Semak kapasiti",IF(OR(E1684&lt;1,MOD(E1684,1)&lt;&gt;0),"Semak kapasiti",IF(AND(F1684&lt;&gt;"Belum menjawab",F1684&lt;&gt;"Hadir",F1684&lt;&gt;"Tidak hadir"),"Isi jawapan",IF(F1684="Hadir",IF(NOT(ISNUMBER(G1684)),"Semak jumlah hadir",IF(OR(G1684&lt;1,G1684&gt;E1684,MOD(G1684,1)&lt;&gt;0),"Semak jumlah hadir","OK")),IF(AND(G1684&lt;&gt;"",G1684&lt;&gt;0),"Jumlah perlu kosong / 0","OK")))))))</f>
        <v/>
      </c>
    </row>
    <row r="1685" spans="11:12" ht="30" customHeight="1">
      <c r="K1685" s="9">
        <f>IF(L1685="","",IF(AND(L1685="OK",F1685="Hadir"),G1685,0))</f>
        <v/>
      </c>
      <c r="L1685" s="9">
        <f>IF(AND(A1685="",B1685="",C1685="",D1685="",E1685="",F1685="",G1685="",H1685="",I1685="",J1685=""),"",IF(OR(A1685="",C1685="",COUNTIF(MajlisTetamu,B1685)&lt;&gt;1),"Isi ID / majlis / nama",IF(COUNTIFS(TetamuTable[ID kumpulan],A1685,TetamuTable[Majlis],B1685)&gt;1,"ID berganda untuk majlis",IF(NOT(ISNUMBER(E1685)),"Semak kapasiti",IF(OR(E1685&lt;1,MOD(E1685,1)&lt;&gt;0),"Semak kapasiti",IF(AND(F1685&lt;&gt;"Belum menjawab",F1685&lt;&gt;"Hadir",F1685&lt;&gt;"Tidak hadir"),"Isi jawapan",IF(F1685="Hadir",IF(NOT(ISNUMBER(G1685)),"Semak jumlah hadir",IF(OR(G1685&lt;1,G1685&gt;E1685,MOD(G1685,1)&lt;&gt;0),"Semak jumlah hadir","OK")),IF(AND(G1685&lt;&gt;"",G1685&lt;&gt;0),"Jumlah perlu kosong / 0","OK")))))))</f>
        <v/>
      </c>
    </row>
    <row r="1686" spans="11:12" ht="30" customHeight="1">
      <c r="K1686" s="9">
        <f>IF(L1686="","",IF(AND(L1686="OK",F1686="Hadir"),G1686,0))</f>
        <v/>
      </c>
      <c r="L1686" s="9">
        <f>IF(AND(A1686="",B1686="",C1686="",D1686="",E1686="",F1686="",G1686="",H1686="",I1686="",J1686=""),"",IF(OR(A1686="",C1686="",COUNTIF(MajlisTetamu,B1686)&lt;&gt;1),"Isi ID / majlis / nama",IF(COUNTIFS(TetamuTable[ID kumpulan],A1686,TetamuTable[Majlis],B1686)&gt;1,"ID berganda untuk majlis",IF(NOT(ISNUMBER(E1686)),"Semak kapasiti",IF(OR(E1686&lt;1,MOD(E1686,1)&lt;&gt;0),"Semak kapasiti",IF(AND(F1686&lt;&gt;"Belum menjawab",F1686&lt;&gt;"Hadir",F1686&lt;&gt;"Tidak hadir"),"Isi jawapan",IF(F1686="Hadir",IF(NOT(ISNUMBER(G1686)),"Semak jumlah hadir",IF(OR(G1686&lt;1,G1686&gt;E1686,MOD(G1686,1)&lt;&gt;0),"Semak jumlah hadir","OK")),IF(AND(G1686&lt;&gt;"",G1686&lt;&gt;0),"Jumlah perlu kosong / 0","OK")))))))</f>
        <v/>
      </c>
    </row>
    <row r="1687" spans="11:12" ht="30" customHeight="1">
      <c r="K1687" s="9">
        <f>IF(L1687="","",IF(AND(L1687="OK",F1687="Hadir"),G1687,0))</f>
        <v/>
      </c>
      <c r="L1687" s="9">
        <f>IF(AND(A1687="",B1687="",C1687="",D1687="",E1687="",F1687="",G1687="",H1687="",I1687="",J1687=""),"",IF(OR(A1687="",C1687="",COUNTIF(MajlisTetamu,B1687)&lt;&gt;1),"Isi ID / majlis / nama",IF(COUNTIFS(TetamuTable[ID kumpulan],A1687,TetamuTable[Majlis],B1687)&gt;1,"ID berganda untuk majlis",IF(NOT(ISNUMBER(E1687)),"Semak kapasiti",IF(OR(E1687&lt;1,MOD(E1687,1)&lt;&gt;0),"Semak kapasiti",IF(AND(F1687&lt;&gt;"Belum menjawab",F1687&lt;&gt;"Hadir",F1687&lt;&gt;"Tidak hadir"),"Isi jawapan",IF(F1687="Hadir",IF(NOT(ISNUMBER(G1687)),"Semak jumlah hadir",IF(OR(G1687&lt;1,G1687&gt;E1687,MOD(G1687,1)&lt;&gt;0),"Semak jumlah hadir","OK")),IF(AND(G1687&lt;&gt;"",G1687&lt;&gt;0),"Jumlah perlu kosong / 0","OK")))))))</f>
        <v/>
      </c>
    </row>
    <row r="1688" spans="11:12" ht="30" customHeight="1">
      <c r="K1688" s="9">
        <f>IF(L1688="","",IF(AND(L1688="OK",F1688="Hadir"),G1688,0))</f>
        <v/>
      </c>
      <c r="L1688" s="9">
        <f>IF(AND(A1688="",B1688="",C1688="",D1688="",E1688="",F1688="",G1688="",H1688="",I1688="",J1688=""),"",IF(OR(A1688="",C1688="",COUNTIF(MajlisTetamu,B1688)&lt;&gt;1),"Isi ID / majlis / nama",IF(COUNTIFS(TetamuTable[ID kumpulan],A1688,TetamuTable[Majlis],B1688)&gt;1,"ID berganda untuk majlis",IF(NOT(ISNUMBER(E1688)),"Semak kapasiti",IF(OR(E1688&lt;1,MOD(E1688,1)&lt;&gt;0),"Semak kapasiti",IF(AND(F1688&lt;&gt;"Belum menjawab",F1688&lt;&gt;"Hadir",F1688&lt;&gt;"Tidak hadir"),"Isi jawapan",IF(F1688="Hadir",IF(NOT(ISNUMBER(G1688)),"Semak jumlah hadir",IF(OR(G1688&lt;1,G1688&gt;E1688,MOD(G1688,1)&lt;&gt;0),"Semak jumlah hadir","OK")),IF(AND(G1688&lt;&gt;"",G1688&lt;&gt;0),"Jumlah perlu kosong / 0","OK")))))))</f>
        <v/>
      </c>
    </row>
    <row r="1689" spans="11:12" ht="30" customHeight="1">
      <c r="K1689" s="9">
        <f>IF(L1689="","",IF(AND(L1689="OK",F1689="Hadir"),G1689,0))</f>
        <v/>
      </c>
      <c r="L1689" s="9">
        <f>IF(AND(A1689="",B1689="",C1689="",D1689="",E1689="",F1689="",G1689="",H1689="",I1689="",J1689=""),"",IF(OR(A1689="",C1689="",COUNTIF(MajlisTetamu,B1689)&lt;&gt;1),"Isi ID / majlis / nama",IF(COUNTIFS(TetamuTable[ID kumpulan],A1689,TetamuTable[Majlis],B1689)&gt;1,"ID berganda untuk majlis",IF(NOT(ISNUMBER(E1689)),"Semak kapasiti",IF(OR(E1689&lt;1,MOD(E1689,1)&lt;&gt;0),"Semak kapasiti",IF(AND(F1689&lt;&gt;"Belum menjawab",F1689&lt;&gt;"Hadir",F1689&lt;&gt;"Tidak hadir"),"Isi jawapan",IF(F1689="Hadir",IF(NOT(ISNUMBER(G1689)),"Semak jumlah hadir",IF(OR(G1689&lt;1,G1689&gt;E1689,MOD(G1689,1)&lt;&gt;0),"Semak jumlah hadir","OK")),IF(AND(G1689&lt;&gt;"",G1689&lt;&gt;0),"Jumlah perlu kosong / 0","OK")))))))</f>
        <v/>
      </c>
    </row>
    <row r="1690" spans="11:12" ht="30" customHeight="1">
      <c r="K1690" s="9">
        <f>IF(L1690="","",IF(AND(L1690="OK",F1690="Hadir"),G1690,0))</f>
        <v/>
      </c>
      <c r="L1690" s="9">
        <f>IF(AND(A1690="",B1690="",C1690="",D1690="",E1690="",F1690="",G1690="",H1690="",I1690="",J1690=""),"",IF(OR(A1690="",C1690="",COUNTIF(MajlisTetamu,B1690)&lt;&gt;1),"Isi ID / majlis / nama",IF(COUNTIFS(TetamuTable[ID kumpulan],A1690,TetamuTable[Majlis],B1690)&gt;1,"ID berganda untuk majlis",IF(NOT(ISNUMBER(E1690)),"Semak kapasiti",IF(OR(E1690&lt;1,MOD(E1690,1)&lt;&gt;0),"Semak kapasiti",IF(AND(F1690&lt;&gt;"Belum menjawab",F1690&lt;&gt;"Hadir",F1690&lt;&gt;"Tidak hadir"),"Isi jawapan",IF(F1690="Hadir",IF(NOT(ISNUMBER(G1690)),"Semak jumlah hadir",IF(OR(G1690&lt;1,G1690&gt;E1690,MOD(G1690,1)&lt;&gt;0),"Semak jumlah hadir","OK")),IF(AND(G1690&lt;&gt;"",G1690&lt;&gt;0),"Jumlah perlu kosong / 0","OK")))))))</f>
        <v/>
      </c>
    </row>
    <row r="1691" spans="11:12" ht="30" customHeight="1">
      <c r="K1691" s="9">
        <f>IF(L1691="","",IF(AND(L1691="OK",F1691="Hadir"),G1691,0))</f>
        <v/>
      </c>
      <c r="L1691" s="9">
        <f>IF(AND(A1691="",B1691="",C1691="",D1691="",E1691="",F1691="",G1691="",H1691="",I1691="",J1691=""),"",IF(OR(A1691="",C1691="",COUNTIF(MajlisTetamu,B1691)&lt;&gt;1),"Isi ID / majlis / nama",IF(COUNTIFS(TetamuTable[ID kumpulan],A1691,TetamuTable[Majlis],B1691)&gt;1,"ID berganda untuk majlis",IF(NOT(ISNUMBER(E1691)),"Semak kapasiti",IF(OR(E1691&lt;1,MOD(E1691,1)&lt;&gt;0),"Semak kapasiti",IF(AND(F1691&lt;&gt;"Belum menjawab",F1691&lt;&gt;"Hadir",F1691&lt;&gt;"Tidak hadir"),"Isi jawapan",IF(F1691="Hadir",IF(NOT(ISNUMBER(G1691)),"Semak jumlah hadir",IF(OR(G1691&lt;1,G1691&gt;E1691,MOD(G1691,1)&lt;&gt;0),"Semak jumlah hadir","OK")),IF(AND(G1691&lt;&gt;"",G1691&lt;&gt;0),"Jumlah perlu kosong / 0","OK")))))))</f>
        <v/>
      </c>
    </row>
    <row r="1692" spans="11:12" ht="30" customHeight="1">
      <c r="K1692" s="9">
        <f>IF(L1692="","",IF(AND(L1692="OK",F1692="Hadir"),G1692,0))</f>
        <v/>
      </c>
      <c r="L1692" s="9">
        <f>IF(AND(A1692="",B1692="",C1692="",D1692="",E1692="",F1692="",G1692="",H1692="",I1692="",J1692=""),"",IF(OR(A1692="",C1692="",COUNTIF(MajlisTetamu,B1692)&lt;&gt;1),"Isi ID / majlis / nama",IF(COUNTIFS(TetamuTable[ID kumpulan],A1692,TetamuTable[Majlis],B1692)&gt;1,"ID berganda untuk majlis",IF(NOT(ISNUMBER(E1692)),"Semak kapasiti",IF(OR(E1692&lt;1,MOD(E1692,1)&lt;&gt;0),"Semak kapasiti",IF(AND(F1692&lt;&gt;"Belum menjawab",F1692&lt;&gt;"Hadir",F1692&lt;&gt;"Tidak hadir"),"Isi jawapan",IF(F1692="Hadir",IF(NOT(ISNUMBER(G1692)),"Semak jumlah hadir",IF(OR(G1692&lt;1,G1692&gt;E1692,MOD(G1692,1)&lt;&gt;0),"Semak jumlah hadir","OK")),IF(AND(G1692&lt;&gt;"",G1692&lt;&gt;0),"Jumlah perlu kosong / 0","OK")))))))</f>
        <v/>
      </c>
    </row>
    <row r="1693" spans="11:12" ht="30" customHeight="1">
      <c r="K1693" s="9">
        <f>IF(L1693="","",IF(AND(L1693="OK",F1693="Hadir"),G1693,0))</f>
        <v/>
      </c>
      <c r="L1693" s="9">
        <f>IF(AND(A1693="",B1693="",C1693="",D1693="",E1693="",F1693="",G1693="",H1693="",I1693="",J1693=""),"",IF(OR(A1693="",C1693="",COUNTIF(MajlisTetamu,B1693)&lt;&gt;1),"Isi ID / majlis / nama",IF(COUNTIFS(TetamuTable[ID kumpulan],A1693,TetamuTable[Majlis],B1693)&gt;1,"ID berganda untuk majlis",IF(NOT(ISNUMBER(E1693)),"Semak kapasiti",IF(OR(E1693&lt;1,MOD(E1693,1)&lt;&gt;0),"Semak kapasiti",IF(AND(F1693&lt;&gt;"Belum menjawab",F1693&lt;&gt;"Hadir",F1693&lt;&gt;"Tidak hadir"),"Isi jawapan",IF(F1693="Hadir",IF(NOT(ISNUMBER(G1693)),"Semak jumlah hadir",IF(OR(G1693&lt;1,G1693&gt;E1693,MOD(G1693,1)&lt;&gt;0),"Semak jumlah hadir","OK")),IF(AND(G1693&lt;&gt;"",G1693&lt;&gt;0),"Jumlah perlu kosong / 0","OK")))))))</f>
        <v/>
      </c>
    </row>
    <row r="1694" spans="11:12" ht="30" customHeight="1">
      <c r="K1694" s="9">
        <f>IF(L1694="","",IF(AND(L1694="OK",F1694="Hadir"),G1694,0))</f>
        <v/>
      </c>
      <c r="L1694" s="9">
        <f>IF(AND(A1694="",B1694="",C1694="",D1694="",E1694="",F1694="",G1694="",H1694="",I1694="",J1694=""),"",IF(OR(A1694="",C1694="",COUNTIF(MajlisTetamu,B1694)&lt;&gt;1),"Isi ID / majlis / nama",IF(COUNTIFS(TetamuTable[ID kumpulan],A1694,TetamuTable[Majlis],B1694)&gt;1,"ID berganda untuk majlis",IF(NOT(ISNUMBER(E1694)),"Semak kapasiti",IF(OR(E1694&lt;1,MOD(E1694,1)&lt;&gt;0),"Semak kapasiti",IF(AND(F1694&lt;&gt;"Belum menjawab",F1694&lt;&gt;"Hadir",F1694&lt;&gt;"Tidak hadir"),"Isi jawapan",IF(F1694="Hadir",IF(NOT(ISNUMBER(G1694)),"Semak jumlah hadir",IF(OR(G1694&lt;1,G1694&gt;E1694,MOD(G1694,1)&lt;&gt;0),"Semak jumlah hadir","OK")),IF(AND(G1694&lt;&gt;"",G1694&lt;&gt;0),"Jumlah perlu kosong / 0","OK")))))))</f>
        <v/>
      </c>
    </row>
    <row r="1695" spans="11:12" ht="30" customHeight="1">
      <c r="K1695" s="9">
        <f>IF(L1695="","",IF(AND(L1695="OK",F1695="Hadir"),G1695,0))</f>
        <v/>
      </c>
      <c r="L1695" s="9">
        <f>IF(AND(A1695="",B1695="",C1695="",D1695="",E1695="",F1695="",G1695="",H1695="",I1695="",J1695=""),"",IF(OR(A1695="",C1695="",COUNTIF(MajlisTetamu,B1695)&lt;&gt;1),"Isi ID / majlis / nama",IF(COUNTIFS(TetamuTable[ID kumpulan],A1695,TetamuTable[Majlis],B1695)&gt;1,"ID berganda untuk majlis",IF(NOT(ISNUMBER(E1695)),"Semak kapasiti",IF(OR(E1695&lt;1,MOD(E1695,1)&lt;&gt;0),"Semak kapasiti",IF(AND(F1695&lt;&gt;"Belum menjawab",F1695&lt;&gt;"Hadir",F1695&lt;&gt;"Tidak hadir"),"Isi jawapan",IF(F1695="Hadir",IF(NOT(ISNUMBER(G1695)),"Semak jumlah hadir",IF(OR(G1695&lt;1,G1695&gt;E1695,MOD(G1695,1)&lt;&gt;0),"Semak jumlah hadir","OK")),IF(AND(G1695&lt;&gt;"",G1695&lt;&gt;0),"Jumlah perlu kosong / 0","OK")))))))</f>
        <v/>
      </c>
    </row>
    <row r="1696" spans="11:12" ht="30" customHeight="1">
      <c r="K1696" s="9">
        <f>IF(L1696="","",IF(AND(L1696="OK",F1696="Hadir"),G1696,0))</f>
        <v/>
      </c>
      <c r="L1696" s="9">
        <f>IF(AND(A1696="",B1696="",C1696="",D1696="",E1696="",F1696="",G1696="",H1696="",I1696="",J1696=""),"",IF(OR(A1696="",C1696="",COUNTIF(MajlisTetamu,B1696)&lt;&gt;1),"Isi ID / majlis / nama",IF(COUNTIFS(TetamuTable[ID kumpulan],A1696,TetamuTable[Majlis],B1696)&gt;1,"ID berganda untuk majlis",IF(NOT(ISNUMBER(E1696)),"Semak kapasiti",IF(OR(E1696&lt;1,MOD(E1696,1)&lt;&gt;0),"Semak kapasiti",IF(AND(F1696&lt;&gt;"Belum menjawab",F1696&lt;&gt;"Hadir",F1696&lt;&gt;"Tidak hadir"),"Isi jawapan",IF(F1696="Hadir",IF(NOT(ISNUMBER(G1696)),"Semak jumlah hadir",IF(OR(G1696&lt;1,G1696&gt;E1696,MOD(G1696,1)&lt;&gt;0),"Semak jumlah hadir","OK")),IF(AND(G1696&lt;&gt;"",G1696&lt;&gt;0),"Jumlah perlu kosong / 0","OK")))))))</f>
        <v/>
      </c>
    </row>
    <row r="1697" spans="11:12" ht="30" customHeight="1">
      <c r="K1697" s="9">
        <f>IF(L1697="","",IF(AND(L1697="OK",F1697="Hadir"),G1697,0))</f>
        <v/>
      </c>
      <c r="L1697" s="9">
        <f>IF(AND(A1697="",B1697="",C1697="",D1697="",E1697="",F1697="",G1697="",H1697="",I1697="",J1697=""),"",IF(OR(A1697="",C1697="",COUNTIF(MajlisTetamu,B1697)&lt;&gt;1),"Isi ID / majlis / nama",IF(COUNTIFS(TetamuTable[ID kumpulan],A1697,TetamuTable[Majlis],B1697)&gt;1,"ID berganda untuk majlis",IF(NOT(ISNUMBER(E1697)),"Semak kapasiti",IF(OR(E1697&lt;1,MOD(E1697,1)&lt;&gt;0),"Semak kapasiti",IF(AND(F1697&lt;&gt;"Belum menjawab",F1697&lt;&gt;"Hadir",F1697&lt;&gt;"Tidak hadir"),"Isi jawapan",IF(F1697="Hadir",IF(NOT(ISNUMBER(G1697)),"Semak jumlah hadir",IF(OR(G1697&lt;1,G1697&gt;E1697,MOD(G1697,1)&lt;&gt;0),"Semak jumlah hadir","OK")),IF(AND(G1697&lt;&gt;"",G1697&lt;&gt;0),"Jumlah perlu kosong / 0","OK")))))))</f>
        <v/>
      </c>
    </row>
    <row r="1698" spans="11:12" ht="30" customHeight="1">
      <c r="K1698" s="9">
        <f>IF(L1698="","",IF(AND(L1698="OK",F1698="Hadir"),G1698,0))</f>
        <v/>
      </c>
      <c r="L1698" s="9">
        <f>IF(AND(A1698="",B1698="",C1698="",D1698="",E1698="",F1698="",G1698="",H1698="",I1698="",J1698=""),"",IF(OR(A1698="",C1698="",COUNTIF(MajlisTetamu,B1698)&lt;&gt;1),"Isi ID / majlis / nama",IF(COUNTIFS(TetamuTable[ID kumpulan],A1698,TetamuTable[Majlis],B1698)&gt;1,"ID berganda untuk majlis",IF(NOT(ISNUMBER(E1698)),"Semak kapasiti",IF(OR(E1698&lt;1,MOD(E1698,1)&lt;&gt;0),"Semak kapasiti",IF(AND(F1698&lt;&gt;"Belum menjawab",F1698&lt;&gt;"Hadir",F1698&lt;&gt;"Tidak hadir"),"Isi jawapan",IF(F1698="Hadir",IF(NOT(ISNUMBER(G1698)),"Semak jumlah hadir",IF(OR(G1698&lt;1,G1698&gt;E1698,MOD(G1698,1)&lt;&gt;0),"Semak jumlah hadir","OK")),IF(AND(G1698&lt;&gt;"",G1698&lt;&gt;0),"Jumlah perlu kosong / 0","OK")))))))</f>
        <v/>
      </c>
    </row>
    <row r="1699" spans="11:12" ht="30" customHeight="1">
      <c r="K1699" s="9">
        <f>IF(L1699="","",IF(AND(L1699="OK",F1699="Hadir"),G1699,0))</f>
        <v/>
      </c>
      <c r="L1699" s="9">
        <f>IF(AND(A1699="",B1699="",C1699="",D1699="",E1699="",F1699="",G1699="",H1699="",I1699="",J1699=""),"",IF(OR(A1699="",C1699="",COUNTIF(MajlisTetamu,B1699)&lt;&gt;1),"Isi ID / majlis / nama",IF(COUNTIFS(TetamuTable[ID kumpulan],A1699,TetamuTable[Majlis],B1699)&gt;1,"ID berganda untuk majlis",IF(NOT(ISNUMBER(E1699)),"Semak kapasiti",IF(OR(E1699&lt;1,MOD(E1699,1)&lt;&gt;0),"Semak kapasiti",IF(AND(F1699&lt;&gt;"Belum menjawab",F1699&lt;&gt;"Hadir",F1699&lt;&gt;"Tidak hadir"),"Isi jawapan",IF(F1699="Hadir",IF(NOT(ISNUMBER(G1699)),"Semak jumlah hadir",IF(OR(G1699&lt;1,G1699&gt;E1699,MOD(G1699,1)&lt;&gt;0),"Semak jumlah hadir","OK")),IF(AND(G1699&lt;&gt;"",G1699&lt;&gt;0),"Jumlah perlu kosong / 0","OK")))))))</f>
        <v/>
      </c>
    </row>
    <row r="1700" spans="11:12" ht="30" customHeight="1">
      <c r="K1700" s="9">
        <f>IF(L1700="","",IF(AND(L1700="OK",F1700="Hadir"),G1700,0))</f>
        <v/>
      </c>
      <c r="L1700" s="9">
        <f>IF(AND(A1700="",B1700="",C1700="",D1700="",E1700="",F1700="",G1700="",H1700="",I1700="",J1700=""),"",IF(OR(A1700="",C1700="",COUNTIF(MajlisTetamu,B1700)&lt;&gt;1),"Isi ID / majlis / nama",IF(COUNTIFS(TetamuTable[ID kumpulan],A1700,TetamuTable[Majlis],B1700)&gt;1,"ID berganda untuk majlis",IF(NOT(ISNUMBER(E1700)),"Semak kapasiti",IF(OR(E1700&lt;1,MOD(E1700,1)&lt;&gt;0),"Semak kapasiti",IF(AND(F1700&lt;&gt;"Belum menjawab",F1700&lt;&gt;"Hadir",F1700&lt;&gt;"Tidak hadir"),"Isi jawapan",IF(F1700="Hadir",IF(NOT(ISNUMBER(G1700)),"Semak jumlah hadir",IF(OR(G1700&lt;1,G1700&gt;E1700,MOD(G1700,1)&lt;&gt;0),"Semak jumlah hadir","OK")),IF(AND(G1700&lt;&gt;"",G1700&lt;&gt;0),"Jumlah perlu kosong / 0","OK")))))))</f>
        <v/>
      </c>
    </row>
    <row r="1701" spans="11:12" ht="30" customHeight="1">
      <c r="K1701" s="9">
        <f>IF(L1701="","",IF(AND(L1701="OK",F1701="Hadir"),G1701,0))</f>
        <v/>
      </c>
      <c r="L1701" s="9">
        <f>IF(AND(A1701="",B1701="",C1701="",D1701="",E1701="",F1701="",G1701="",H1701="",I1701="",J1701=""),"",IF(OR(A1701="",C1701="",COUNTIF(MajlisTetamu,B1701)&lt;&gt;1),"Isi ID / majlis / nama",IF(COUNTIFS(TetamuTable[ID kumpulan],A1701,TetamuTable[Majlis],B1701)&gt;1,"ID berganda untuk majlis",IF(NOT(ISNUMBER(E1701)),"Semak kapasiti",IF(OR(E1701&lt;1,MOD(E1701,1)&lt;&gt;0),"Semak kapasiti",IF(AND(F1701&lt;&gt;"Belum menjawab",F1701&lt;&gt;"Hadir",F1701&lt;&gt;"Tidak hadir"),"Isi jawapan",IF(F1701="Hadir",IF(NOT(ISNUMBER(G1701)),"Semak jumlah hadir",IF(OR(G1701&lt;1,G1701&gt;E1701,MOD(G1701,1)&lt;&gt;0),"Semak jumlah hadir","OK")),IF(AND(G1701&lt;&gt;"",G1701&lt;&gt;0),"Jumlah perlu kosong / 0","OK")))))))</f>
        <v/>
      </c>
    </row>
    <row r="1702" spans="11:12" ht="30" customHeight="1">
      <c r="K1702" s="9">
        <f>IF(L1702="","",IF(AND(L1702="OK",F1702="Hadir"),G1702,0))</f>
        <v/>
      </c>
      <c r="L1702" s="9">
        <f>IF(AND(A1702="",B1702="",C1702="",D1702="",E1702="",F1702="",G1702="",H1702="",I1702="",J1702=""),"",IF(OR(A1702="",C1702="",COUNTIF(MajlisTetamu,B1702)&lt;&gt;1),"Isi ID / majlis / nama",IF(COUNTIFS(TetamuTable[ID kumpulan],A1702,TetamuTable[Majlis],B1702)&gt;1,"ID berganda untuk majlis",IF(NOT(ISNUMBER(E1702)),"Semak kapasiti",IF(OR(E1702&lt;1,MOD(E1702,1)&lt;&gt;0),"Semak kapasiti",IF(AND(F1702&lt;&gt;"Belum menjawab",F1702&lt;&gt;"Hadir",F1702&lt;&gt;"Tidak hadir"),"Isi jawapan",IF(F1702="Hadir",IF(NOT(ISNUMBER(G1702)),"Semak jumlah hadir",IF(OR(G1702&lt;1,G1702&gt;E1702,MOD(G1702,1)&lt;&gt;0),"Semak jumlah hadir","OK")),IF(AND(G1702&lt;&gt;"",G1702&lt;&gt;0),"Jumlah perlu kosong / 0","OK")))))))</f>
        <v/>
      </c>
    </row>
    <row r="1703" spans="11:12" ht="30" customHeight="1">
      <c r="K1703" s="9">
        <f>IF(L1703="","",IF(AND(L1703="OK",F1703="Hadir"),G1703,0))</f>
        <v/>
      </c>
      <c r="L1703" s="9">
        <f>IF(AND(A1703="",B1703="",C1703="",D1703="",E1703="",F1703="",G1703="",H1703="",I1703="",J1703=""),"",IF(OR(A1703="",C1703="",COUNTIF(MajlisTetamu,B1703)&lt;&gt;1),"Isi ID / majlis / nama",IF(COUNTIFS(TetamuTable[ID kumpulan],A1703,TetamuTable[Majlis],B1703)&gt;1,"ID berganda untuk majlis",IF(NOT(ISNUMBER(E1703)),"Semak kapasiti",IF(OR(E1703&lt;1,MOD(E1703,1)&lt;&gt;0),"Semak kapasiti",IF(AND(F1703&lt;&gt;"Belum menjawab",F1703&lt;&gt;"Hadir",F1703&lt;&gt;"Tidak hadir"),"Isi jawapan",IF(F1703="Hadir",IF(NOT(ISNUMBER(G1703)),"Semak jumlah hadir",IF(OR(G1703&lt;1,G1703&gt;E1703,MOD(G1703,1)&lt;&gt;0),"Semak jumlah hadir","OK")),IF(AND(G1703&lt;&gt;"",G1703&lt;&gt;0),"Jumlah perlu kosong / 0","OK")))))))</f>
        <v/>
      </c>
    </row>
    <row r="1704" spans="11:12" ht="30" customHeight="1">
      <c r="K1704" s="9">
        <f>IF(L1704="","",IF(AND(L1704="OK",F1704="Hadir"),G1704,0))</f>
        <v/>
      </c>
      <c r="L1704" s="9">
        <f>IF(AND(A1704="",B1704="",C1704="",D1704="",E1704="",F1704="",G1704="",H1704="",I1704="",J1704=""),"",IF(OR(A1704="",C1704="",COUNTIF(MajlisTetamu,B1704)&lt;&gt;1),"Isi ID / majlis / nama",IF(COUNTIFS(TetamuTable[ID kumpulan],A1704,TetamuTable[Majlis],B1704)&gt;1,"ID berganda untuk majlis",IF(NOT(ISNUMBER(E1704)),"Semak kapasiti",IF(OR(E1704&lt;1,MOD(E1704,1)&lt;&gt;0),"Semak kapasiti",IF(AND(F1704&lt;&gt;"Belum menjawab",F1704&lt;&gt;"Hadir",F1704&lt;&gt;"Tidak hadir"),"Isi jawapan",IF(F1704="Hadir",IF(NOT(ISNUMBER(G1704)),"Semak jumlah hadir",IF(OR(G1704&lt;1,G1704&gt;E1704,MOD(G1704,1)&lt;&gt;0),"Semak jumlah hadir","OK")),IF(AND(G1704&lt;&gt;"",G1704&lt;&gt;0),"Jumlah perlu kosong / 0","OK")))))))</f>
        <v/>
      </c>
    </row>
    <row r="1705" spans="11:12" ht="30" customHeight="1">
      <c r="K1705" s="9">
        <f>IF(L1705="","",IF(AND(L1705="OK",F1705="Hadir"),G1705,0))</f>
        <v/>
      </c>
      <c r="L1705" s="9">
        <f>IF(AND(A1705="",B1705="",C1705="",D1705="",E1705="",F1705="",G1705="",H1705="",I1705="",J1705=""),"",IF(OR(A1705="",C1705="",COUNTIF(MajlisTetamu,B1705)&lt;&gt;1),"Isi ID / majlis / nama",IF(COUNTIFS(TetamuTable[ID kumpulan],A1705,TetamuTable[Majlis],B1705)&gt;1,"ID berganda untuk majlis",IF(NOT(ISNUMBER(E1705)),"Semak kapasiti",IF(OR(E1705&lt;1,MOD(E1705,1)&lt;&gt;0),"Semak kapasiti",IF(AND(F1705&lt;&gt;"Belum menjawab",F1705&lt;&gt;"Hadir",F1705&lt;&gt;"Tidak hadir"),"Isi jawapan",IF(F1705="Hadir",IF(NOT(ISNUMBER(G1705)),"Semak jumlah hadir",IF(OR(G1705&lt;1,G1705&gt;E1705,MOD(G1705,1)&lt;&gt;0),"Semak jumlah hadir","OK")),IF(AND(G1705&lt;&gt;"",G1705&lt;&gt;0),"Jumlah perlu kosong / 0","OK")))))))</f>
        <v/>
      </c>
    </row>
    <row r="1706" spans="11:12" ht="30" customHeight="1">
      <c r="K1706" s="9">
        <f>IF(L1706="","",IF(AND(L1706="OK",F1706="Hadir"),G1706,0))</f>
        <v/>
      </c>
      <c r="L1706" s="9">
        <f>IF(AND(A1706="",B1706="",C1706="",D1706="",E1706="",F1706="",G1706="",H1706="",I1706="",J1706=""),"",IF(OR(A1706="",C1706="",COUNTIF(MajlisTetamu,B1706)&lt;&gt;1),"Isi ID / majlis / nama",IF(COUNTIFS(TetamuTable[ID kumpulan],A1706,TetamuTable[Majlis],B1706)&gt;1,"ID berganda untuk majlis",IF(NOT(ISNUMBER(E1706)),"Semak kapasiti",IF(OR(E1706&lt;1,MOD(E1706,1)&lt;&gt;0),"Semak kapasiti",IF(AND(F1706&lt;&gt;"Belum menjawab",F1706&lt;&gt;"Hadir",F1706&lt;&gt;"Tidak hadir"),"Isi jawapan",IF(F1706="Hadir",IF(NOT(ISNUMBER(G1706)),"Semak jumlah hadir",IF(OR(G1706&lt;1,G1706&gt;E1706,MOD(G1706,1)&lt;&gt;0),"Semak jumlah hadir","OK")),IF(AND(G1706&lt;&gt;"",G1706&lt;&gt;0),"Jumlah perlu kosong / 0","OK")))))))</f>
        <v/>
      </c>
    </row>
    <row r="1707" spans="11:12" ht="30" customHeight="1">
      <c r="K1707" s="9">
        <f>IF(L1707="","",IF(AND(L1707="OK",F1707="Hadir"),G1707,0))</f>
        <v/>
      </c>
      <c r="L1707" s="9">
        <f>IF(AND(A1707="",B1707="",C1707="",D1707="",E1707="",F1707="",G1707="",H1707="",I1707="",J1707=""),"",IF(OR(A1707="",C1707="",COUNTIF(MajlisTetamu,B1707)&lt;&gt;1),"Isi ID / majlis / nama",IF(COUNTIFS(TetamuTable[ID kumpulan],A1707,TetamuTable[Majlis],B1707)&gt;1,"ID berganda untuk majlis",IF(NOT(ISNUMBER(E1707)),"Semak kapasiti",IF(OR(E1707&lt;1,MOD(E1707,1)&lt;&gt;0),"Semak kapasiti",IF(AND(F1707&lt;&gt;"Belum menjawab",F1707&lt;&gt;"Hadir",F1707&lt;&gt;"Tidak hadir"),"Isi jawapan",IF(F1707="Hadir",IF(NOT(ISNUMBER(G1707)),"Semak jumlah hadir",IF(OR(G1707&lt;1,G1707&gt;E1707,MOD(G1707,1)&lt;&gt;0),"Semak jumlah hadir","OK")),IF(AND(G1707&lt;&gt;"",G1707&lt;&gt;0),"Jumlah perlu kosong / 0","OK")))))))</f>
        <v/>
      </c>
    </row>
    <row r="1708" spans="11:12" ht="30" customHeight="1">
      <c r="K1708" s="9">
        <f>IF(L1708="","",IF(AND(L1708="OK",F1708="Hadir"),G1708,0))</f>
        <v/>
      </c>
      <c r="L1708" s="9">
        <f>IF(AND(A1708="",B1708="",C1708="",D1708="",E1708="",F1708="",G1708="",H1708="",I1708="",J1708=""),"",IF(OR(A1708="",C1708="",COUNTIF(MajlisTetamu,B1708)&lt;&gt;1),"Isi ID / majlis / nama",IF(COUNTIFS(TetamuTable[ID kumpulan],A1708,TetamuTable[Majlis],B1708)&gt;1,"ID berganda untuk majlis",IF(NOT(ISNUMBER(E1708)),"Semak kapasiti",IF(OR(E1708&lt;1,MOD(E1708,1)&lt;&gt;0),"Semak kapasiti",IF(AND(F1708&lt;&gt;"Belum menjawab",F1708&lt;&gt;"Hadir",F1708&lt;&gt;"Tidak hadir"),"Isi jawapan",IF(F1708="Hadir",IF(NOT(ISNUMBER(G1708)),"Semak jumlah hadir",IF(OR(G1708&lt;1,G1708&gt;E1708,MOD(G1708,1)&lt;&gt;0),"Semak jumlah hadir","OK")),IF(AND(G1708&lt;&gt;"",G1708&lt;&gt;0),"Jumlah perlu kosong / 0","OK")))))))</f>
        <v/>
      </c>
    </row>
    <row r="1709" spans="11:12" ht="30" customHeight="1">
      <c r="K1709" s="9">
        <f>IF(L1709="","",IF(AND(L1709="OK",F1709="Hadir"),G1709,0))</f>
        <v/>
      </c>
      <c r="L1709" s="9">
        <f>IF(AND(A1709="",B1709="",C1709="",D1709="",E1709="",F1709="",G1709="",H1709="",I1709="",J1709=""),"",IF(OR(A1709="",C1709="",COUNTIF(MajlisTetamu,B1709)&lt;&gt;1),"Isi ID / majlis / nama",IF(COUNTIFS(TetamuTable[ID kumpulan],A1709,TetamuTable[Majlis],B1709)&gt;1,"ID berganda untuk majlis",IF(NOT(ISNUMBER(E1709)),"Semak kapasiti",IF(OR(E1709&lt;1,MOD(E1709,1)&lt;&gt;0),"Semak kapasiti",IF(AND(F1709&lt;&gt;"Belum menjawab",F1709&lt;&gt;"Hadir",F1709&lt;&gt;"Tidak hadir"),"Isi jawapan",IF(F1709="Hadir",IF(NOT(ISNUMBER(G1709)),"Semak jumlah hadir",IF(OR(G1709&lt;1,G1709&gt;E1709,MOD(G1709,1)&lt;&gt;0),"Semak jumlah hadir","OK")),IF(AND(G1709&lt;&gt;"",G1709&lt;&gt;0),"Jumlah perlu kosong / 0","OK")))))))</f>
        <v/>
      </c>
    </row>
    <row r="1710" spans="11:12" ht="30" customHeight="1">
      <c r="K1710" s="9">
        <f>IF(L1710="","",IF(AND(L1710="OK",F1710="Hadir"),G1710,0))</f>
        <v/>
      </c>
      <c r="L1710" s="9">
        <f>IF(AND(A1710="",B1710="",C1710="",D1710="",E1710="",F1710="",G1710="",H1710="",I1710="",J1710=""),"",IF(OR(A1710="",C1710="",COUNTIF(MajlisTetamu,B1710)&lt;&gt;1),"Isi ID / majlis / nama",IF(COUNTIFS(TetamuTable[ID kumpulan],A1710,TetamuTable[Majlis],B1710)&gt;1,"ID berganda untuk majlis",IF(NOT(ISNUMBER(E1710)),"Semak kapasiti",IF(OR(E1710&lt;1,MOD(E1710,1)&lt;&gt;0),"Semak kapasiti",IF(AND(F1710&lt;&gt;"Belum menjawab",F1710&lt;&gt;"Hadir",F1710&lt;&gt;"Tidak hadir"),"Isi jawapan",IF(F1710="Hadir",IF(NOT(ISNUMBER(G1710)),"Semak jumlah hadir",IF(OR(G1710&lt;1,G1710&gt;E1710,MOD(G1710,1)&lt;&gt;0),"Semak jumlah hadir","OK")),IF(AND(G1710&lt;&gt;"",G1710&lt;&gt;0),"Jumlah perlu kosong / 0","OK")))))))</f>
        <v/>
      </c>
    </row>
    <row r="1711" spans="11:12" ht="30" customHeight="1">
      <c r="K1711" s="9">
        <f>IF(L1711="","",IF(AND(L1711="OK",F1711="Hadir"),G1711,0))</f>
        <v/>
      </c>
      <c r="L1711" s="9">
        <f>IF(AND(A1711="",B1711="",C1711="",D1711="",E1711="",F1711="",G1711="",H1711="",I1711="",J1711=""),"",IF(OR(A1711="",C1711="",COUNTIF(MajlisTetamu,B1711)&lt;&gt;1),"Isi ID / majlis / nama",IF(COUNTIFS(TetamuTable[ID kumpulan],A1711,TetamuTable[Majlis],B1711)&gt;1,"ID berganda untuk majlis",IF(NOT(ISNUMBER(E1711)),"Semak kapasiti",IF(OR(E1711&lt;1,MOD(E1711,1)&lt;&gt;0),"Semak kapasiti",IF(AND(F1711&lt;&gt;"Belum menjawab",F1711&lt;&gt;"Hadir",F1711&lt;&gt;"Tidak hadir"),"Isi jawapan",IF(F1711="Hadir",IF(NOT(ISNUMBER(G1711)),"Semak jumlah hadir",IF(OR(G1711&lt;1,G1711&gt;E1711,MOD(G1711,1)&lt;&gt;0),"Semak jumlah hadir","OK")),IF(AND(G1711&lt;&gt;"",G1711&lt;&gt;0),"Jumlah perlu kosong / 0","OK")))))))</f>
        <v/>
      </c>
    </row>
    <row r="1712" spans="11:12" ht="30" customHeight="1">
      <c r="K1712" s="9">
        <f>IF(L1712="","",IF(AND(L1712="OK",F1712="Hadir"),G1712,0))</f>
        <v/>
      </c>
      <c r="L1712" s="9">
        <f>IF(AND(A1712="",B1712="",C1712="",D1712="",E1712="",F1712="",G1712="",H1712="",I1712="",J1712=""),"",IF(OR(A1712="",C1712="",COUNTIF(MajlisTetamu,B1712)&lt;&gt;1),"Isi ID / majlis / nama",IF(COUNTIFS(TetamuTable[ID kumpulan],A1712,TetamuTable[Majlis],B1712)&gt;1,"ID berganda untuk majlis",IF(NOT(ISNUMBER(E1712)),"Semak kapasiti",IF(OR(E1712&lt;1,MOD(E1712,1)&lt;&gt;0),"Semak kapasiti",IF(AND(F1712&lt;&gt;"Belum menjawab",F1712&lt;&gt;"Hadir",F1712&lt;&gt;"Tidak hadir"),"Isi jawapan",IF(F1712="Hadir",IF(NOT(ISNUMBER(G1712)),"Semak jumlah hadir",IF(OR(G1712&lt;1,G1712&gt;E1712,MOD(G1712,1)&lt;&gt;0),"Semak jumlah hadir","OK")),IF(AND(G1712&lt;&gt;"",G1712&lt;&gt;0),"Jumlah perlu kosong / 0","OK")))))))</f>
        <v/>
      </c>
    </row>
    <row r="1713" spans="11:12" ht="30" customHeight="1">
      <c r="K1713" s="9">
        <f>IF(L1713="","",IF(AND(L1713="OK",F1713="Hadir"),G1713,0))</f>
        <v/>
      </c>
      <c r="L1713" s="9">
        <f>IF(AND(A1713="",B1713="",C1713="",D1713="",E1713="",F1713="",G1713="",H1713="",I1713="",J1713=""),"",IF(OR(A1713="",C1713="",COUNTIF(MajlisTetamu,B1713)&lt;&gt;1),"Isi ID / majlis / nama",IF(COUNTIFS(TetamuTable[ID kumpulan],A1713,TetamuTable[Majlis],B1713)&gt;1,"ID berganda untuk majlis",IF(NOT(ISNUMBER(E1713)),"Semak kapasiti",IF(OR(E1713&lt;1,MOD(E1713,1)&lt;&gt;0),"Semak kapasiti",IF(AND(F1713&lt;&gt;"Belum menjawab",F1713&lt;&gt;"Hadir",F1713&lt;&gt;"Tidak hadir"),"Isi jawapan",IF(F1713="Hadir",IF(NOT(ISNUMBER(G1713)),"Semak jumlah hadir",IF(OR(G1713&lt;1,G1713&gt;E1713,MOD(G1713,1)&lt;&gt;0),"Semak jumlah hadir","OK")),IF(AND(G1713&lt;&gt;"",G1713&lt;&gt;0),"Jumlah perlu kosong / 0","OK")))))))</f>
        <v/>
      </c>
    </row>
    <row r="1714" spans="11:12" ht="30" customHeight="1">
      <c r="K1714" s="9">
        <f>IF(L1714="","",IF(AND(L1714="OK",F1714="Hadir"),G1714,0))</f>
        <v/>
      </c>
      <c r="L1714" s="9">
        <f>IF(AND(A1714="",B1714="",C1714="",D1714="",E1714="",F1714="",G1714="",H1714="",I1714="",J1714=""),"",IF(OR(A1714="",C1714="",COUNTIF(MajlisTetamu,B1714)&lt;&gt;1),"Isi ID / majlis / nama",IF(COUNTIFS(TetamuTable[ID kumpulan],A1714,TetamuTable[Majlis],B1714)&gt;1,"ID berganda untuk majlis",IF(NOT(ISNUMBER(E1714)),"Semak kapasiti",IF(OR(E1714&lt;1,MOD(E1714,1)&lt;&gt;0),"Semak kapasiti",IF(AND(F1714&lt;&gt;"Belum menjawab",F1714&lt;&gt;"Hadir",F1714&lt;&gt;"Tidak hadir"),"Isi jawapan",IF(F1714="Hadir",IF(NOT(ISNUMBER(G1714)),"Semak jumlah hadir",IF(OR(G1714&lt;1,G1714&gt;E1714,MOD(G1714,1)&lt;&gt;0),"Semak jumlah hadir","OK")),IF(AND(G1714&lt;&gt;"",G1714&lt;&gt;0),"Jumlah perlu kosong / 0","OK")))))))</f>
        <v/>
      </c>
    </row>
    <row r="1715" spans="11:12" ht="30" customHeight="1">
      <c r="K1715" s="9">
        <f>IF(L1715="","",IF(AND(L1715="OK",F1715="Hadir"),G1715,0))</f>
        <v/>
      </c>
      <c r="L1715" s="9">
        <f>IF(AND(A1715="",B1715="",C1715="",D1715="",E1715="",F1715="",G1715="",H1715="",I1715="",J1715=""),"",IF(OR(A1715="",C1715="",COUNTIF(MajlisTetamu,B1715)&lt;&gt;1),"Isi ID / majlis / nama",IF(COUNTIFS(TetamuTable[ID kumpulan],A1715,TetamuTable[Majlis],B1715)&gt;1,"ID berganda untuk majlis",IF(NOT(ISNUMBER(E1715)),"Semak kapasiti",IF(OR(E1715&lt;1,MOD(E1715,1)&lt;&gt;0),"Semak kapasiti",IF(AND(F1715&lt;&gt;"Belum menjawab",F1715&lt;&gt;"Hadir",F1715&lt;&gt;"Tidak hadir"),"Isi jawapan",IF(F1715="Hadir",IF(NOT(ISNUMBER(G1715)),"Semak jumlah hadir",IF(OR(G1715&lt;1,G1715&gt;E1715,MOD(G1715,1)&lt;&gt;0),"Semak jumlah hadir","OK")),IF(AND(G1715&lt;&gt;"",G1715&lt;&gt;0),"Jumlah perlu kosong / 0","OK")))))))</f>
        <v/>
      </c>
    </row>
    <row r="1716" spans="11:12" ht="30" customHeight="1">
      <c r="K1716" s="9">
        <f>IF(L1716="","",IF(AND(L1716="OK",F1716="Hadir"),G1716,0))</f>
        <v/>
      </c>
      <c r="L1716" s="9">
        <f>IF(AND(A1716="",B1716="",C1716="",D1716="",E1716="",F1716="",G1716="",H1716="",I1716="",J1716=""),"",IF(OR(A1716="",C1716="",COUNTIF(MajlisTetamu,B1716)&lt;&gt;1),"Isi ID / majlis / nama",IF(COUNTIFS(TetamuTable[ID kumpulan],A1716,TetamuTable[Majlis],B1716)&gt;1,"ID berganda untuk majlis",IF(NOT(ISNUMBER(E1716)),"Semak kapasiti",IF(OR(E1716&lt;1,MOD(E1716,1)&lt;&gt;0),"Semak kapasiti",IF(AND(F1716&lt;&gt;"Belum menjawab",F1716&lt;&gt;"Hadir",F1716&lt;&gt;"Tidak hadir"),"Isi jawapan",IF(F1716="Hadir",IF(NOT(ISNUMBER(G1716)),"Semak jumlah hadir",IF(OR(G1716&lt;1,G1716&gt;E1716,MOD(G1716,1)&lt;&gt;0),"Semak jumlah hadir","OK")),IF(AND(G1716&lt;&gt;"",G1716&lt;&gt;0),"Jumlah perlu kosong / 0","OK")))))))</f>
        <v/>
      </c>
    </row>
    <row r="1717" spans="11:12" ht="30" customHeight="1">
      <c r="K1717" s="9">
        <f>IF(L1717="","",IF(AND(L1717="OK",F1717="Hadir"),G1717,0))</f>
        <v/>
      </c>
      <c r="L1717" s="9">
        <f>IF(AND(A1717="",B1717="",C1717="",D1717="",E1717="",F1717="",G1717="",H1717="",I1717="",J1717=""),"",IF(OR(A1717="",C1717="",COUNTIF(MajlisTetamu,B1717)&lt;&gt;1),"Isi ID / majlis / nama",IF(COUNTIFS(TetamuTable[ID kumpulan],A1717,TetamuTable[Majlis],B1717)&gt;1,"ID berganda untuk majlis",IF(NOT(ISNUMBER(E1717)),"Semak kapasiti",IF(OR(E1717&lt;1,MOD(E1717,1)&lt;&gt;0),"Semak kapasiti",IF(AND(F1717&lt;&gt;"Belum menjawab",F1717&lt;&gt;"Hadir",F1717&lt;&gt;"Tidak hadir"),"Isi jawapan",IF(F1717="Hadir",IF(NOT(ISNUMBER(G1717)),"Semak jumlah hadir",IF(OR(G1717&lt;1,G1717&gt;E1717,MOD(G1717,1)&lt;&gt;0),"Semak jumlah hadir","OK")),IF(AND(G1717&lt;&gt;"",G1717&lt;&gt;0),"Jumlah perlu kosong / 0","OK")))))))</f>
        <v/>
      </c>
    </row>
    <row r="1718" spans="11:12" ht="30" customHeight="1">
      <c r="K1718" s="9">
        <f>IF(L1718="","",IF(AND(L1718="OK",F1718="Hadir"),G1718,0))</f>
        <v/>
      </c>
      <c r="L1718" s="9">
        <f>IF(AND(A1718="",B1718="",C1718="",D1718="",E1718="",F1718="",G1718="",H1718="",I1718="",J1718=""),"",IF(OR(A1718="",C1718="",COUNTIF(MajlisTetamu,B1718)&lt;&gt;1),"Isi ID / majlis / nama",IF(COUNTIFS(TetamuTable[ID kumpulan],A1718,TetamuTable[Majlis],B1718)&gt;1,"ID berganda untuk majlis",IF(NOT(ISNUMBER(E1718)),"Semak kapasiti",IF(OR(E1718&lt;1,MOD(E1718,1)&lt;&gt;0),"Semak kapasiti",IF(AND(F1718&lt;&gt;"Belum menjawab",F1718&lt;&gt;"Hadir",F1718&lt;&gt;"Tidak hadir"),"Isi jawapan",IF(F1718="Hadir",IF(NOT(ISNUMBER(G1718)),"Semak jumlah hadir",IF(OR(G1718&lt;1,G1718&gt;E1718,MOD(G1718,1)&lt;&gt;0),"Semak jumlah hadir","OK")),IF(AND(G1718&lt;&gt;"",G1718&lt;&gt;0),"Jumlah perlu kosong / 0","OK")))))))</f>
        <v/>
      </c>
    </row>
    <row r="1719" spans="11:12" ht="30" customHeight="1">
      <c r="K1719" s="9">
        <f>IF(L1719="","",IF(AND(L1719="OK",F1719="Hadir"),G1719,0))</f>
        <v/>
      </c>
      <c r="L1719" s="9">
        <f>IF(AND(A1719="",B1719="",C1719="",D1719="",E1719="",F1719="",G1719="",H1719="",I1719="",J1719=""),"",IF(OR(A1719="",C1719="",COUNTIF(MajlisTetamu,B1719)&lt;&gt;1),"Isi ID / majlis / nama",IF(COUNTIFS(TetamuTable[ID kumpulan],A1719,TetamuTable[Majlis],B1719)&gt;1,"ID berganda untuk majlis",IF(NOT(ISNUMBER(E1719)),"Semak kapasiti",IF(OR(E1719&lt;1,MOD(E1719,1)&lt;&gt;0),"Semak kapasiti",IF(AND(F1719&lt;&gt;"Belum menjawab",F1719&lt;&gt;"Hadir",F1719&lt;&gt;"Tidak hadir"),"Isi jawapan",IF(F1719="Hadir",IF(NOT(ISNUMBER(G1719)),"Semak jumlah hadir",IF(OR(G1719&lt;1,G1719&gt;E1719,MOD(G1719,1)&lt;&gt;0),"Semak jumlah hadir","OK")),IF(AND(G1719&lt;&gt;"",G1719&lt;&gt;0),"Jumlah perlu kosong / 0","OK")))))))</f>
        <v/>
      </c>
    </row>
    <row r="1720" spans="11:12" ht="30" customHeight="1">
      <c r="K1720" s="9">
        <f>IF(L1720="","",IF(AND(L1720="OK",F1720="Hadir"),G1720,0))</f>
        <v/>
      </c>
      <c r="L1720" s="9">
        <f>IF(AND(A1720="",B1720="",C1720="",D1720="",E1720="",F1720="",G1720="",H1720="",I1720="",J1720=""),"",IF(OR(A1720="",C1720="",COUNTIF(MajlisTetamu,B1720)&lt;&gt;1),"Isi ID / majlis / nama",IF(COUNTIFS(TetamuTable[ID kumpulan],A1720,TetamuTable[Majlis],B1720)&gt;1,"ID berganda untuk majlis",IF(NOT(ISNUMBER(E1720)),"Semak kapasiti",IF(OR(E1720&lt;1,MOD(E1720,1)&lt;&gt;0),"Semak kapasiti",IF(AND(F1720&lt;&gt;"Belum menjawab",F1720&lt;&gt;"Hadir",F1720&lt;&gt;"Tidak hadir"),"Isi jawapan",IF(F1720="Hadir",IF(NOT(ISNUMBER(G1720)),"Semak jumlah hadir",IF(OR(G1720&lt;1,G1720&gt;E1720,MOD(G1720,1)&lt;&gt;0),"Semak jumlah hadir","OK")),IF(AND(G1720&lt;&gt;"",G1720&lt;&gt;0),"Jumlah perlu kosong / 0","OK")))))))</f>
        <v/>
      </c>
    </row>
    <row r="1721" spans="11:12" ht="30" customHeight="1">
      <c r="K1721" s="9">
        <f>IF(L1721="","",IF(AND(L1721="OK",F1721="Hadir"),G1721,0))</f>
        <v/>
      </c>
      <c r="L1721" s="9">
        <f>IF(AND(A1721="",B1721="",C1721="",D1721="",E1721="",F1721="",G1721="",H1721="",I1721="",J1721=""),"",IF(OR(A1721="",C1721="",COUNTIF(MajlisTetamu,B1721)&lt;&gt;1),"Isi ID / majlis / nama",IF(COUNTIFS(TetamuTable[ID kumpulan],A1721,TetamuTable[Majlis],B1721)&gt;1,"ID berganda untuk majlis",IF(NOT(ISNUMBER(E1721)),"Semak kapasiti",IF(OR(E1721&lt;1,MOD(E1721,1)&lt;&gt;0),"Semak kapasiti",IF(AND(F1721&lt;&gt;"Belum menjawab",F1721&lt;&gt;"Hadir",F1721&lt;&gt;"Tidak hadir"),"Isi jawapan",IF(F1721="Hadir",IF(NOT(ISNUMBER(G1721)),"Semak jumlah hadir",IF(OR(G1721&lt;1,G1721&gt;E1721,MOD(G1721,1)&lt;&gt;0),"Semak jumlah hadir","OK")),IF(AND(G1721&lt;&gt;"",G1721&lt;&gt;0),"Jumlah perlu kosong / 0","OK")))))))</f>
        <v/>
      </c>
    </row>
    <row r="1722" spans="11:12" ht="30" customHeight="1">
      <c r="K1722" s="9">
        <f>IF(L1722="","",IF(AND(L1722="OK",F1722="Hadir"),G1722,0))</f>
        <v/>
      </c>
      <c r="L1722" s="9">
        <f>IF(AND(A1722="",B1722="",C1722="",D1722="",E1722="",F1722="",G1722="",H1722="",I1722="",J1722=""),"",IF(OR(A1722="",C1722="",COUNTIF(MajlisTetamu,B1722)&lt;&gt;1),"Isi ID / majlis / nama",IF(COUNTIFS(TetamuTable[ID kumpulan],A1722,TetamuTable[Majlis],B1722)&gt;1,"ID berganda untuk majlis",IF(NOT(ISNUMBER(E1722)),"Semak kapasiti",IF(OR(E1722&lt;1,MOD(E1722,1)&lt;&gt;0),"Semak kapasiti",IF(AND(F1722&lt;&gt;"Belum menjawab",F1722&lt;&gt;"Hadir",F1722&lt;&gt;"Tidak hadir"),"Isi jawapan",IF(F1722="Hadir",IF(NOT(ISNUMBER(G1722)),"Semak jumlah hadir",IF(OR(G1722&lt;1,G1722&gt;E1722,MOD(G1722,1)&lt;&gt;0),"Semak jumlah hadir","OK")),IF(AND(G1722&lt;&gt;"",G1722&lt;&gt;0),"Jumlah perlu kosong / 0","OK")))))))</f>
        <v/>
      </c>
    </row>
    <row r="1723" spans="11:12" ht="30" customHeight="1">
      <c r="K1723" s="9">
        <f>IF(L1723="","",IF(AND(L1723="OK",F1723="Hadir"),G1723,0))</f>
        <v/>
      </c>
      <c r="L1723" s="9">
        <f>IF(AND(A1723="",B1723="",C1723="",D1723="",E1723="",F1723="",G1723="",H1723="",I1723="",J1723=""),"",IF(OR(A1723="",C1723="",COUNTIF(MajlisTetamu,B1723)&lt;&gt;1),"Isi ID / majlis / nama",IF(COUNTIFS(TetamuTable[ID kumpulan],A1723,TetamuTable[Majlis],B1723)&gt;1,"ID berganda untuk majlis",IF(NOT(ISNUMBER(E1723)),"Semak kapasiti",IF(OR(E1723&lt;1,MOD(E1723,1)&lt;&gt;0),"Semak kapasiti",IF(AND(F1723&lt;&gt;"Belum menjawab",F1723&lt;&gt;"Hadir",F1723&lt;&gt;"Tidak hadir"),"Isi jawapan",IF(F1723="Hadir",IF(NOT(ISNUMBER(G1723)),"Semak jumlah hadir",IF(OR(G1723&lt;1,G1723&gt;E1723,MOD(G1723,1)&lt;&gt;0),"Semak jumlah hadir","OK")),IF(AND(G1723&lt;&gt;"",G1723&lt;&gt;0),"Jumlah perlu kosong / 0","OK")))))))</f>
        <v/>
      </c>
    </row>
    <row r="1724" spans="11:12" ht="30" customHeight="1">
      <c r="K1724" s="9">
        <f>IF(L1724="","",IF(AND(L1724="OK",F1724="Hadir"),G1724,0))</f>
        <v/>
      </c>
      <c r="L1724" s="9">
        <f>IF(AND(A1724="",B1724="",C1724="",D1724="",E1724="",F1724="",G1724="",H1724="",I1724="",J1724=""),"",IF(OR(A1724="",C1724="",COUNTIF(MajlisTetamu,B1724)&lt;&gt;1),"Isi ID / majlis / nama",IF(COUNTIFS(TetamuTable[ID kumpulan],A1724,TetamuTable[Majlis],B1724)&gt;1,"ID berganda untuk majlis",IF(NOT(ISNUMBER(E1724)),"Semak kapasiti",IF(OR(E1724&lt;1,MOD(E1724,1)&lt;&gt;0),"Semak kapasiti",IF(AND(F1724&lt;&gt;"Belum menjawab",F1724&lt;&gt;"Hadir",F1724&lt;&gt;"Tidak hadir"),"Isi jawapan",IF(F1724="Hadir",IF(NOT(ISNUMBER(G1724)),"Semak jumlah hadir",IF(OR(G1724&lt;1,G1724&gt;E1724,MOD(G1724,1)&lt;&gt;0),"Semak jumlah hadir","OK")),IF(AND(G1724&lt;&gt;"",G1724&lt;&gt;0),"Jumlah perlu kosong / 0","OK")))))))</f>
        <v/>
      </c>
    </row>
    <row r="1725" spans="11:12" ht="30" customHeight="1">
      <c r="K1725" s="9">
        <f>IF(L1725="","",IF(AND(L1725="OK",F1725="Hadir"),G1725,0))</f>
        <v/>
      </c>
      <c r="L1725" s="9">
        <f>IF(AND(A1725="",B1725="",C1725="",D1725="",E1725="",F1725="",G1725="",H1725="",I1725="",J1725=""),"",IF(OR(A1725="",C1725="",COUNTIF(MajlisTetamu,B1725)&lt;&gt;1),"Isi ID / majlis / nama",IF(COUNTIFS(TetamuTable[ID kumpulan],A1725,TetamuTable[Majlis],B1725)&gt;1,"ID berganda untuk majlis",IF(NOT(ISNUMBER(E1725)),"Semak kapasiti",IF(OR(E1725&lt;1,MOD(E1725,1)&lt;&gt;0),"Semak kapasiti",IF(AND(F1725&lt;&gt;"Belum menjawab",F1725&lt;&gt;"Hadir",F1725&lt;&gt;"Tidak hadir"),"Isi jawapan",IF(F1725="Hadir",IF(NOT(ISNUMBER(G1725)),"Semak jumlah hadir",IF(OR(G1725&lt;1,G1725&gt;E1725,MOD(G1725,1)&lt;&gt;0),"Semak jumlah hadir","OK")),IF(AND(G1725&lt;&gt;"",G1725&lt;&gt;0),"Jumlah perlu kosong / 0","OK")))))))</f>
        <v/>
      </c>
    </row>
    <row r="1726" spans="11:12" ht="30" customHeight="1">
      <c r="K1726" s="9">
        <f>IF(L1726="","",IF(AND(L1726="OK",F1726="Hadir"),G1726,0))</f>
        <v/>
      </c>
      <c r="L1726" s="9">
        <f>IF(AND(A1726="",B1726="",C1726="",D1726="",E1726="",F1726="",G1726="",H1726="",I1726="",J1726=""),"",IF(OR(A1726="",C1726="",COUNTIF(MajlisTetamu,B1726)&lt;&gt;1),"Isi ID / majlis / nama",IF(COUNTIFS(TetamuTable[ID kumpulan],A1726,TetamuTable[Majlis],B1726)&gt;1,"ID berganda untuk majlis",IF(NOT(ISNUMBER(E1726)),"Semak kapasiti",IF(OR(E1726&lt;1,MOD(E1726,1)&lt;&gt;0),"Semak kapasiti",IF(AND(F1726&lt;&gt;"Belum menjawab",F1726&lt;&gt;"Hadir",F1726&lt;&gt;"Tidak hadir"),"Isi jawapan",IF(F1726="Hadir",IF(NOT(ISNUMBER(G1726)),"Semak jumlah hadir",IF(OR(G1726&lt;1,G1726&gt;E1726,MOD(G1726,1)&lt;&gt;0),"Semak jumlah hadir","OK")),IF(AND(G1726&lt;&gt;"",G1726&lt;&gt;0),"Jumlah perlu kosong / 0","OK")))))))</f>
        <v/>
      </c>
    </row>
    <row r="1727" spans="11:12" ht="30" customHeight="1">
      <c r="K1727" s="9">
        <f>IF(L1727="","",IF(AND(L1727="OK",F1727="Hadir"),G1727,0))</f>
        <v/>
      </c>
      <c r="L1727" s="9">
        <f>IF(AND(A1727="",B1727="",C1727="",D1727="",E1727="",F1727="",G1727="",H1727="",I1727="",J1727=""),"",IF(OR(A1727="",C1727="",COUNTIF(MajlisTetamu,B1727)&lt;&gt;1),"Isi ID / majlis / nama",IF(COUNTIFS(TetamuTable[ID kumpulan],A1727,TetamuTable[Majlis],B1727)&gt;1,"ID berganda untuk majlis",IF(NOT(ISNUMBER(E1727)),"Semak kapasiti",IF(OR(E1727&lt;1,MOD(E1727,1)&lt;&gt;0),"Semak kapasiti",IF(AND(F1727&lt;&gt;"Belum menjawab",F1727&lt;&gt;"Hadir",F1727&lt;&gt;"Tidak hadir"),"Isi jawapan",IF(F1727="Hadir",IF(NOT(ISNUMBER(G1727)),"Semak jumlah hadir",IF(OR(G1727&lt;1,G1727&gt;E1727,MOD(G1727,1)&lt;&gt;0),"Semak jumlah hadir","OK")),IF(AND(G1727&lt;&gt;"",G1727&lt;&gt;0),"Jumlah perlu kosong / 0","OK")))))))</f>
        <v/>
      </c>
    </row>
    <row r="1728" spans="11:12" ht="30" customHeight="1">
      <c r="K1728" s="9">
        <f>IF(L1728="","",IF(AND(L1728="OK",F1728="Hadir"),G1728,0))</f>
        <v/>
      </c>
      <c r="L1728" s="9">
        <f>IF(AND(A1728="",B1728="",C1728="",D1728="",E1728="",F1728="",G1728="",H1728="",I1728="",J1728=""),"",IF(OR(A1728="",C1728="",COUNTIF(MajlisTetamu,B1728)&lt;&gt;1),"Isi ID / majlis / nama",IF(COUNTIFS(TetamuTable[ID kumpulan],A1728,TetamuTable[Majlis],B1728)&gt;1,"ID berganda untuk majlis",IF(NOT(ISNUMBER(E1728)),"Semak kapasiti",IF(OR(E1728&lt;1,MOD(E1728,1)&lt;&gt;0),"Semak kapasiti",IF(AND(F1728&lt;&gt;"Belum menjawab",F1728&lt;&gt;"Hadir",F1728&lt;&gt;"Tidak hadir"),"Isi jawapan",IF(F1728="Hadir",IF(NOT(ISNUMBER(G1728)),"Semak jumlah hadir",IF(OR(G1728&lt;1,G1728&gt;E1728,MOD(G1728,1)&lt;&gt;0),"Semak jumlah hadir","OK")),IF(AND(G1728&lt;&gt;"",G1728&lt;&gt;0),"Jumlah perlu kosong / 0","OK")))))))</f>
        <v/>
      </c>
    </row>
    <row r="1729" spans="11:12" ht="30" customHeight="1">
      <c r="K1729" s="9">
        <f>IF(L1729="","",IF(AND(L1729="OK",F1729="Hadir"),G1729,0))</f>
        <v/>
      </c>
      <c r="L1729" s="9">
        <f>IF(AND(A1729="",B1729="",C1729="",D1729="",E1729="",F1729="",G1729="",H1729="",I1729="",J1729=""),"",IF(OR(A1729="",C1729="",COUNTIF(MajlisTetamu,B1729)&lt;&gt;1),"Isi ID / majlis / nama",IF(COUNTIFS(TetamuTable[ID kumpulan],A1729,TetamuTable[Majlis],B1729)&gt;1,"ID berganda untuk majlis",IF(NOT(ISNUMBER(E1729)),"Semak kapasiti",IF(OR(E1729&lt;1,MOD(E1729,1)&lt;&gt;0),"Semak kapasiti",IF(AND(F1729&lt;&gt;"Belum menjawab",F1729&lt;&gt;"Hadir",F1729&lt;&gt;"Tidak hadir"),"Isi jawapan",IF(F1729="Hadir",IF(NOT(ISNUMBER(G1729)),"Semak jumlah hadir",IF(OR(G1729&lt;1,G1729&gt;E1729,MOD(G1729,1)&lt;&gt;0),"Semak jumlah hadir","OK")),IF(AND(G1729&lt;&gt;"",G1729&lt;&gt;0),"Jumlah perlu kosong / 0","OK")))))))</f>
        <v/>
      </c>
    </row>
    <row r="1730" spans="11:12" ht="30" customHeight="1">
      <c r="K1730" s="9">
        <f>IF(L1730="","",IF(AND(L1730="OK",F1730="Hadir"),G1730,0))</f>
        <v/>
      </c>
      <c r="L1730" s="9">
        <f>IF(AND(A1730="",B1730="",C1730="",D1730="",E1730="",F1730="",G1730="",H1730="",I1730="",J1730=""),"",IF(OR(A1730="",C1730="",COUNTIF(MajlisTetamu,B1730)&lt;&gt;1),"Isi ID / majlis / nama",IF(COUNTIFS(TetamuTable[ID kumpulan],A1730,TetamuTable[Majlis],B1730)&gt;1,"ID berganda untuk majlis",IF(NOT(ISNUMBER(E1730)),"Semak kapasiti",IF(OR(E1730&lt;1,MOD(E1730,1)&lt;&gt;0),"Semak kapasiti",IF(AND(F1730&lt;&gt;"Belum menjawab",F1730&lt;&gt;"Hadir",F1730&lt;&gt;"Tidak hadir"),"Isi jawapan",IF(F1730="Hadir",IF(NOT(ISNUMBER(G1730)),"Semak jumlah hadir",IF(OR(G1730&lt;1,G1730&gt;E1730,MOD(G1730,1)&lt;&gt;0),"Semak jumlah hadir","OK")),IF(AND(G1730&lt;&gt;"",G1730&lt;&gt;0),"Jumlah perlu kosong / 0","OK")))))))</f>
        <v/>
      </c>
    </row>
    <row r="1731" spans="11:12" ht="30" customHeight="1">
      <c r="K1731" s="9">
        <f>IF(L1731="","",IF(AND(L1731="OK",F1731="Hadir"),G1731,0))</f>
        <v/>
      </c>
      <c r="L1731" s="9">
        <f>IF(AND(A1731="",B1731="",C1731="",D1731="",E1731="",F1731="",G1731="",H1731="",I1731="",J1731=""),"",IF(OR(A1731="",C1731="",COUNTIF(MajlisTetamu,B1731)&lt;&gt;1),"Isi ID / majlis / nama",IF(COUNTIFS(TetamuTable[ID kumpulan],A1731,TetamuTable[Majlis],B1731)&gt;1,"ID berganda untuk majlis",IF(NOT(ISNUMBER(E1731)),"Semak kapasiti",IF(OR(E1731&lt;1,MOD(E1731,1)&lt;&gt;0),"Semak kapasiti",IF(AND(F1731&lt;&gt;"Belum menjawab",F1731&lt;&gt;"Hadir",F1731&lt;&gt;"Tidak hadir"),"Isi jawapan",IF(F1731="Hadir",IF(NOT(ISNUMBER(G1731)),"Semak jumlah hadir",IF(OR(G1731&lt;1,G1731&gt;E1731,MOD(G1731,1)&lt;&gt;0),"Semak jumlah hadir","OK")),IF(AND(G1731&lt;&gt;"",G1731&lt;&gt;0),"Jumlah perlu kosong / 0","OK")))))))</f>
        <v/>
      </c>
    </row>
    <row r="1732" spans="11:12" ht="30" customHeight="1">
      <c r="K1732" s="9">
        <f>IF(L1732="","",IF(AND(L1732="OK",F1732="Hadir"),G1732,0))</f>
        <v/>
      </c>
      <c r="L1732" s="9">
        <f>IF(AND(A1732="",B1732="",C1732="",D1732="",E1732="",F1732="",G1732="",H1732="",I1732="",J1732=""),"",IF(OR(A1732="",C1732="",COUNTIF(MajlisTetamu,B1732)&lt;&gt;1),"Isi ID / majlis / nama",IF(COUNTIFS(TetamuTable[ID kumpulan],A1732,TetamuTable[Majlis],B1732)&gt;1,"ID berganda untuk majlis",IF(NOT(ISNUMBER(E1732)),"Semak kapasiti",IF(OR(E1732&lt;1,MOD(E1732,1)&lt;&gt;0),"Semak kapasiti",IF(AND(F1732&lt;&gt;"Belum menjawab",F1732&lt;&gt;"Hadir",F1732&lt;&gt;"Tidak hadir"),"Isi jawapan",IF(F1732="Hadir",IF(NOT(ISNUMBER(G1732)),"Semak jumlah hadir",IF(OR(G1732&lt;1,G1732&gt;E1732,MOD(G1732,1)&lt;&gt;0),"Semak jumlah hadir","OK")),IF(AND(G1732&lt;&gt;"",G1732&lt;&gt;0),"Jumlah perlu kosong / 0","OK")))))))</f>
        <v/>
      </c>
    </row>
    <row r="1733" spans="11:12" ht="30" customHeight="1">
      <c r="K1733" s="9">
        <f>IF(L1733="","",IF(AND(L1733="OK",F1733="Hadir"),G1733,0))</f>
        <v/>
      </c>
      <c r="L1733" s="9">
        <f>IF(AND(A1733="",B1733="",C1733="",D1733="",E1733="",F1733="",G1733="",H1733="",I1733="",J1733=""),"",IF(OR(A1733="",C1733="",COUNTIF(MajlisTetamu,B1733)&lt;&gt;1),"Isi ID / majlis / nama",IF(COUNTIFS(TetamuTable[ID kumpulan],A1733,TetamuTable[Majlis],B1733)&gt;1,"ID berganda untuk majlis",IF(NOT(ISNUMBER(E1733)),"Semak kapasiti",IF(OR(E1733&lt;1,MOD(E1733,1)&lt;&gt;0),"Semak kapasiti",IF(AND(F1733&lt;&gt;"Belum menjawab",F1733&lt;&gt;"Hadir",F1733&lt;&gt;"Tidak hadir"),"Isi jawapan",IF(F1733="Hadir",IF(NOT(ISNUMBER(G1733)),"Semak jumlah hadir",IF(OR(G1733&lt;1,G1733&gt;E1733,MOD(G1733,1)&lt;&gt;0),"Semak jumlah hadir","OK")),IF(AND(G1733&lt;&gt;"",G1733&lt;&gt;0),"Jumlah perlu kosong / 0","OK")))))))</f>
        <v/>
      </c>
    </row>
    <row r="1734" spans="11:12" ht="30" customHeight="1">
      <c r="K1734" s="9">
        <f>IF(L1734="","",IF(AND(L1734="OK",F1734="Hadir"),G1734,0))</f>
        <v/>
      </c>
      <c r="L1734" s="9">
        <f>IF(AND(A1734="",B1734="",C1734="",D1734="",E1734="",F1734="",G1734="",H1734="",I1734="",J1734=""),"",IF(OR(A1734="",C1734="",COUNTIF(MajlisTetamu,B1734)&lt;&gt;1),"Isi ID / majlis / nama",IF(COUNTIFS(TetamuTable[ID kumpulan],A1734,TetamuTable[Majlis],B1734)&gt;1,"ID berganda untuk majlis",IF(NOT(ISNUMBER(E1734)),"Semak kapasiti",IF(OR(E1734&lt;1,MOD(E1734,1)&lt;&gt;0),"Semak kapasiti",IF(AND(F1734&lt;&gt;"Belum menjawab",F1734&lt;&gt;"Hadir",F1734&lt;&gt;"Tidak hadir"),"Isi jawapan",IF(F1734="Hadir",IF(NOT(ISNUMBER(G1734)),"Semak jumlah hadir",IF(OR(G1734&lt;1,G1734&gt;E1734,MOD(G1734,1)&lt;&gt;0),"Semak jumlah hadir","OK")),IF(AND(G1734&lt;&gt;"",G1734&lt;&gt;0),"Jumlah perlu kosong / 0","OK")))))))</f>
        <v/>
      </c>
    </row>
    <row r="1735" spans="11:12" ht="30" customHeight="1">
      <c r="K1735" s="9">
        <f>IF(L1735="","",IF(AND(L1735="OK",F1735="Hadir"),G1735,0))</f>
        <v/>
      </c>
      <c r="L1735" s="9">
        <f>IF(AND(A1735="",B1735="",C1735="",D1735="",E1735="",F1735="",G1735="",H1735="",I1735="",J1735=""),"",IF(OR(A1735="",C1735="",COUNTIF(MajlisTetamu,B1735)&lt;&gt;1),"Isi ID / majlis / nama",IF(COUNTIFS(TetamuTable[ID kumpulan],A1735,TetamuTable[Majlis],B1735)&gt;1,"ID berganda untuk majlis",IF(NOT(ISNUMBER(E1735)),"Semak kapasiti",IF(OR(E1735&lt;1,MOD(E1735,1)&lt;&gt;0),"Semak kapasiti",IF(AND(F1735&lt;&gt;"Belum menjawab",F1735&lt;&gt;"Hadir",F1735&lt;&gt;"Tidak hadir"),"Isi jawapan",IF(F1735="Hadir",IF(NOT(ISNUMBER(G1735)),"Semak jumlah hadir",IF(OR(G1735&lt;1,G1735&gt;E1735,MOD(G1735,1)&lt;&gt;0),"Semak jumlah hadir","OK")),IF(AND(G1735&lt;&gt;"",G1735&lt;&gt;0),"Jumlah perlu kosong / 0","OK")))))))</f>
        <v/>
      </c>
    </row>
    <row r="1736" spans="11:12" ht="30" customHeight="1">
      <c r="K1736" s="9">
        <f>IF(L1736="","",IF(AND(L1736="OK",F1736="Hadir"),G1736,0))</f>
        <v/>
      </c>
      <c r="L1736" s="9">
        <f>IF(AND(A1736="",B1736="",C1736="",D1736="",E1736="",F1736="",G1736="",H1736="",I1736="",J1736=""),"",IF(OR(A1736="",C1736="",COUNTIF(MajlisTetamu,B1736)&lt;&gt;1),"Isi ID / majlis / nama",IF(COUNTIFS(TetamuTable[ID kumpulan],A1736,TetamuTable[Majlis],B1736)&gt;1,"ID berganda untuk majlis",IF(NOT(ISNUMBER(E1736)),"Semak kapasiti",IF(OR(E1736&lt;1,MOD(E1736,1)&lt;&gt;0),"Semak kapasiti",IF(AND(F1736&lt;&gt;"Belum menjawab",F1736&lt;&gt;"Hadir",F1736&lt;&gt;"Tidak hadir"),"Isi jawapan",IF(F1736="Hadir",IF(NOT(ISNUMBER(G1736)),"Semak jumlah hadir",IF(OR(G1736&lt;1,G1736&gt;E1736,MOD(G1736,1)&lt;&gt;0),"Semak jumlah hadir","OK")),IF(AND(G1736&lt;&gt;"",G1736&lt;&gt;0),"Jumlah perlu kosong / 0","OK")))))))</f>
        <v/>
      </c>
    </row>
    <row r="1737" spans="11:12" ht="30" customHeight="1">
      <c r="K1737" s="9">
        <f>IF(L1737="","",IF(AND(L1737="OK",F1737="Hadir"),G1737,0))</f>
        <v/>
      </c>
      <c r="L1737" s="9">
        <f>IF(AND(A1737="",B1737="",C1737="",D1737="",E1737="",F1737="",G1737="",H1737="",I1737="",J1737=""),"",IF(OR(A1737="",C1737="",COUNTIF(MajlisTetamu,B1737)&lt;&gt;1),"Isi ID / majlis / nama",IF(COUNTIFS(TetamuTable[ID kumpulan],A1737,TetamuTable[Majlis],B1737)&gt;1,"ID berganda untuk majlis",IF(NOT(ISNUMBER(E1737)),"Semak kapasiti",IF(OR(E1737&lt;1,MOD(E1737,1)&lt;&gt;0),"Semak kapasiti",IF(AND(F1737&lt;&gt;"Belum menjawab",F1737&lt;&gt;"Hadir",F1737&lt;&gt;"Tidak hadir"),"Isi jawapan",IF(F1737="Hadir",IF(NOT(ISNUMBER(G1737)),"Semak jumlah hadir",IF(OR(G1737&lt;1,G1737&gt;E1737,MOD(G1737,1)&lt;&gt;0),"Semak jumlah hadir","OK")),IF(AND(G1737&lt;&gt;"",G1737&lt;&gt;0),"Jumlah perlu kosong / 0","OK")))))))</f>
        <v/>
      </c>
    </row>
    <row r="1738" spans="11:12" ht="30" customHeight="1">
      <c r="K1738" s="9">
        <f>IF(L1738="","",IF(AND(L1738="OK",F1738="Hadir"),G1738,0))</f>
        <v/>
      </c>
      <c r="L1738" s="9">
        <f>IF(AND(A1738="",B1738="",C1738="",D1738="",E1738="",F1738="",G1738="",H1738="",I1738="",J1738=""),"",IF(OR(A1738="",C1738="",COUNTIF(MajlisTetamu,B1738)&lt;&gt;1),"Isi ID / majlis / nama",IF(COUNTIFS(TetamuTable[ID kumpulan],A1738,TetamuTable[Majlis],B1738)&gt;1,"ID berganda untuk majlis",IF(NOT(ISNUMBER(E1738)),"Semak kapasiti",IF(OR(E1738&lt;1,MOD(E1738,1)&lt;&gt;0),"Semak kapasiti",IF(AND(F1738&lt;&gt;"Belum menjawab",F1738&lt;&gt;"Hadir",F1738&lt;&gt;"Tidak hadir"),"Isi jawapan",IF(F1738="Hadir",IF(NOT(ISNUMBER(G1738)),"Semak jumlah hadir",IF(OR(G1738&lt;1,G1738&gt;E1738,MOD(G1738,1)&lt;&gt;0),"Semak jumlah hadir","OK")),IF(AND(G1738&lt;&gt;"",G1738&lt;&gt;0),"Jumlah perlu kosong / 0","OK")))))))</f>
        <v/>
      </c>
    </row>
    <row r="1739" spans="11:12" ht="30" customHeight="1">
      <c r="K1739" s="9">
        <f>IF(L1739="","",IF(AND(L1739="OK",F1739="Hadir"),G1739,0))</f>
        <v/>
      </c>
      <c r="L1739" s="9">
        <f>IF(AND(A1739="",B1739="",C1739="",D1739="",E1739="",F1739="",G1739="",H1739="",I1739="",J1739=""),"",IF(OR(A1739="",C1739="",COUNTIF(MajlisTetamu,B1739)&lt;&gt;1),"Isi ID / majlis / nama",IF(COUNTIFS(TetamuTable[ID kumpulan],A1739,TetamuTable[Majlis],B1739)&gt;1,"ID berganda untuk majlis",IF(NOT(ISNUMBER(E1739)),"Semak kapasiti",IF(OR(E1739&lt;1,MOD(E1739,1)&lt;&gt;0),"Semak kapasiti",IF(AND(F1739&lt;&gt;"Belum menjawab",F1739&lt;&gt;"Hadir",F1739&lt;&gt;"Tidak hadir"),"Isi jawapan",IF(F1739="Hadir",IF(NOT(ISNUMBER(G1739)),"Semak jumlah hadir",IF(OR(G1739&lt;1,G1739&gt;E1739,MOD(G1739,1)&lt;&gt;0),"Semak jumlah hadir","OK")),IF(AND(G1739&lt;&gt;"",G1739&lt;&gt;0),"Jumlah perlu kosong / 0","OK")))))))</f>
        <v/>
      </c>
    </row>
    <row r="1740" spans="11:12" ht="30" customHeight="1">
      <c r="K1740" s="9">
        <f>IF(L1740="","",IF(AND(L1740="OK",F1740="Hadir"),G1740,0))</f>
        <v/>
      </c>
      <c r="L1740" s="9">
        <f>IF(AND(A1740="",B1740="",C1740="",D1740="",E1740="",F1740="",G1740="",H1740="",I1740="",J1740=""),"",IF(OR(A1740="",C1740="",COUNTIF(MajlisTetamu,B1740)&lt;&gt;1),"Isi ID / majlis / nama",IF(COUNTIFS(TetamuTable[ID kumpulan],A1740,TetamuTable[Majlis],B1740)&gt;1,"ID berganda untuk majlis",IF(NOT(ISNUMBER(E1740)),"Semak kapasiti",IF(OR(E1740&lt;1,MOD(E1740,1)&lt;&gt;0),"Semak kapasiti",IF(AND(F1740&lt;&gt;"Belum menjawab",F1740&lt;&gt;"Hadir",F1740&lt;&gt;"Tidak hadir"),"Isi jawapan",IF(F1740="Hadir",IF(NOT(ISNUMBER(G1740)),"Semak jumlah hadir",IF(OR(G1740&lt;1,G1740&gt;E1740,MOD(G1740,1)&lt;&gt;0),"Semak jumlah hadir","OK")),IF(AND(G1740&lt;&gt;"",G1740&lt;&gt;0),"Jumlah perlu kosong / 0","OK")))))))</f>
        <v/>
      </c>
    </row>
    <row r="1741" spans="11:12" ht="30" customHeight="1">
      <c r="K1741" s="9">
        <f>IF(L1741="","",IF(AND(L1741="OK",F1741="Hadir"),G1741,0))</f>
        <v/>
      </c>
      <c r="L1741" s="9">
        <f>IF(AND(A1741="",B1741="",C1741="",D1741="",E1741="",F1741="",G1741="",H1741="",I1741="",J1741=""),"",IF(OR(A1741="",C1741="",COUNTIF(MajlisTetamu,B1741)&lt;&gt;1),"Isi ID / majlis / nama",IF(COUNTIFS(TetamuTable[ID kumpulan],A1741,TetamuTable[Majlis],B1741)&gt;1,"ID berganda untuk majlis",IF(NOT(ISNUMBER(E1741)),"Semak kapasiti",IF(OR(E1741&lt;1,MOD(E1741,1)&lt;&gt;0),"Semak kapasiti",IF(AND(F1741&lt;&gt;"Belum menjawab",F1741&lt;&gt;"Hadir",F1741&lt;&gt;"Tidak hadir"),"Isi jawapan",IF(F1741="Hadir",IF(NOT(ISNUMBER(G1741)),"Semak jumlah hadir",IF(OR(G1741&lt;1,G1741&gt;E1741,MOD(G1741,1)&lt;&gt;0),"Semak jumlah hadir","OK")),IF(AND(G1741&lt;&gt;"",G1741&lt;&gt;0),"Jumlah perlu kosong / 0","OK")))))))</f>
        <v/>
      </c>
    </row>
    <row r="1742" spans="11:12" ht="30" customHeight="1">
      <c r="K1742" s="9">
        <f>IF(L1742="","",IF(AND(L1742="OK",F1742="Hadir"),G1742,0))</f>
        <v/>
      </c>
      <c r="L1742" s="9">
        <f>IF(AND(A1742="",B1742="",C1742="",D1742="",E1742="",F1742="",G1742="",H1742="",I1742="",J1742=""),"",IF(OR(A1742="",C1742="",COUNTIF(MajlisTetamu,B1742)&lt;&gt;1),"Isi ID / majlis / nama",IF(COUNTIFS(TetamuTable[ID kumpulan],A1742,TetamuTable[Majlis],B1742)&gt;1,"ID berganda untuk majlis",IF(NOT(ISNUMBER(E1742)),"Semak kapasiti",IF(OR(E1742&lt;1,MOD(E1742,1)&lt;&gt;0),"Semak kapasiti",IF(AND(F1742&lt;&gt;"Belum menjawab",F1742&lt;&gt;"Hadir",F1742&lt;&gt;"Tidak hadir"),"Isi jawapan",IF(F1742="Hadir",IF(NOT(ISNUMBER(G1742)),"Semak jumlah hadir",IF(OR(G1742&lt;1,G1742&gt;E1742,MOD(G1742,1)&lt;&gt;0),"Semak jumlah hadir","OK")),IF(AND(G1742&lt;&gt;"",G1742&lt;&gt;0),"Jumlah perlu kosong / 0","OK")))))))</f>
        <v/>
      </c>
    </row>
    <row r="1743" spans="11:12" ht="30" customHeight="1">
      <c r="K1743" s="9">
        <f>IF(L1743="","",IF(AND(L1743="OK",F1743="Hadir"),G1743,0))</f>
        <v/>
      </c>
      <c r="L1743" s="9">
        <f>IF(AND(A1743="",B1743="",C1743="",D1743="",E1743="",F1743="",G1743="",H1743="",I1743="",J1743=""),"",IF(OR(A1743="",C1743="",COUNTIF(MajlisTetamu,B1743)&lt;&gt;1),"Isi ID / majlis / nama",IF(COUNTIFS(TetamuTable[ID kumpulan],A1743,TetamuTable[Majlis],B1743)&gt;1,"ID berganda untuk majlis",IF(NOT(ISNUMBER(E1743)),"Semak kapasiti",IF(OR(E1743&lt;1,MOD(E1743,1)&lt;&gt;0),"Semak kapasiti",IF(AND(F1743&lt;&gt;"Belum menjawab",F1743&lt;&gt;"Hadir",F1743&lt;&gt;"Tidak hadir"),"Isi jawapan",IF(F1743="Hadir",IF(NOT(ISNUMBER(G1743)),"Semak jumlah hadir",IF(OR(G1743&lt;1,G1743&gt;E1743,MOD(G1743,1)&lt;&gt;0),"Semak jumlah hadir","OK")),IF(AND(G1743&lt;&gt;"",G1743&lt;&gt;0),"Jumlah perlu kosong / 0","OK")))))))</f>
        <v/>
      </c>
    </row>
    <row r="1744" spans="11:12" ht="30" customHeight="1">
      <c r="K1744" s="9">
        <f>IF(L1744="","",IF(AND(L1744="OK",F1744="Hadir"),G1744,0))</f>
        <v/>
      </c>
      <c r="L1744" s="9">
        <f>IF(AND(A1744="",B1744="",C1744="",D1744="",E1744="",F1744="",G1744="",H1744="",I1744="",J1744=""),"",IF(OR(A1744="",C1744="",COUNTIF(MajlisTetamu,B1744)&lt;&gt;1),"Isi ID / majlis / nama",IF(COUNTIFS(TetamuTable[ID kumpulan],A1744,TetamuTable[Majlis],B1744)&gt;1,"ID berganda untuk majlis",IF(NOT(ISNUMBER(E1744)),"Semak kapasiti",IF(OR(E1744&lt;1,MOD(E1744,1)&lt;&gt;0),"Semak kapasiti",IF(AND(F1744&lt;&gt;"Belum menjawab",F1744&lt;&gt;"Hadir",F1744&lt;&gt;"Tidak hadir"),"Isi jawapan",IF(F1744="Hadir",IF(NOT(ISNUMBER(G1744)),"Semak jumlah hadir",IF(OR(G1744&lt;1,G1744&gt;E1744,MOD(G1744,1)&lt;&gt;0),"Semak jumlah hadir","OK")),IF(AND(G1744&lt;&gt;"",G1744&lt;&gt;0),"Jumlah perlu kosong / 0","OK")))))))</f>
        <v/>
      </c>
    </row>
    <row r="1745" spans="11:12" ht="30" customHeight="1">
      <c r="K1745" s="9">
        <f>IF(L1745="","",IF(AND(L1745="OK",F1745="Hadir"),G1745,0))</f>
        <v/>
      </c>
      <c r="L1745" s="9">
        <f>IF(AND(A1745="",B1745="",C1745="",D1745="",E1745="",F1745="",G1745="",H1745="",I1745="",J1745=""),"",IF(OR(A1745="",C1745="",COUNTIF(MajlisTetamu,B1745)&lt;&gt;1),"Isi ID / majlis / nama",IF(COUNTIFS(TetamuTable[ID kumpulan],A1745,TetamuTable[Majlis],B1745)&gt;1,"ID berganda untuk majlis",IF(NOT(ISNUMBER(E1745)),"Semak kapasiti",IF(OR(E1745&lt;1,MOD(E1745,1)&lt;&gt;0),"Semak kapasiti",IF(AND(F1745&lt;&gt;"Belum menjawab",F1745&lt;&gt;"Hadir",F1745&lt;&gt;"Tidak hadir"),"Isi jawapan",IF(F1745="Hadir",IF(NOT(ISNUMBER(G1745)),"Semak jumlah hadir",IF(OR(G1745&lt;1,G1745&gt;E1745,MOD(G1745,1)&lt;&gt;0),"Semak jumlah hadir","OK")),IF(AND(G1745&lt;&gt;"",G1745&lt;&gt;0),"Jumlah perlu kosong / 0","OK")))))))</f>
        <v/>
      </c>
    </row>
    <row r="1746" spans="11:12" ht="30" customHeight="1">
      <c r="K1746" s="9">
        <f>IF(L1746="","",IF(AND(L1746="OK",F1746="Hadir"),G1746,0))</f>
        <v/>
      </c>
      <c r="L1746" s="9">
        <f>IF(AND(A1746="",B1746="",C1746="",D1746="",E1746="",F1746="",G1746="",H1746="",I1746="",J1746=""),"",IF(OR(A1746="",C1746="",COUNTIF(MajlisTetamu,B1746)&lt;&gt;1),"Isi ID / majlis / nama",IF(COUNTIFS(TetamuTable[ID kumpulan],A1746,TetamuTable[Majlis],B1746)&gt;1,"ID berganda untuk majlis",IF(NOT(ISNUMBER(E1746)),"Semak kapasiti",IF(OR(E1746&lt;1,MOD(E1746,1)&lt;&gt;0),"Semak kapasiti",IF(AND(F1746&lt;&gt;"Belum menjawab",F1746&lt;&gt;"Hadir",F1746&lt;&gt;"Tidak hadir"),"Isi jawapan",IF(F1746="Hadir",IF(NOT(ISNUMBER(G1746)),"Semak jumlah hadir",IF(OR(G1746&lt;1,G1746&gt;E1746,MOD(G1746,1)&lt;&gt;0),"Semak jumlah hadir","OK")),IF(AND(G1746&lt;&gt;"",G1746&lt;&gt;0),"Jumlah perlu kosong / 0","OK")))))))</f>
        <v/>
      </c>
    </row>
    <row r="1747" spans="11:12" ht="30" customHeight="1">
      <c r="K1747" s="9">
        <f>IF(L1747="","",IF(AND(L1747="OK",F1747="Hadir"),G1747,0))</f>
        <v/>
      </c>
      <c r="L1747" s="9">
        <f>IF(AND(A1747="",B1747="",C1747="",D1747="",E1747="",F1747="",G1747="",H1747="",I1747="",J1747=""),"",IF(OR(A1747="",C1747="",COUNTIF(MajlisTetamu,B1747)&lt;&gt;1),"Isi ID / majlis / nama",IF(COUNTIFS(TetamuTable[ID kumpulan],A1747,TetamuTable[Majlis],B1747)&gt;1,"ID berganda untuk majlis",IF(NOT(ISNUMBER(E1747)),"Semak kapasiti",IF(OR(E1747&lt;1,MOD(E1747,1)&lt;&gt;0),"Semak kapasiti",IF(AND(F1747&lt;&gt;"Belum menjawab",F1747&lt;&gt;"Hadir",F1747&lt;&gt;"Tidak hadir"),"Isi jawapan",IF(F1747="Hadir",IF(NOT(ISNUMBER(G1747)),"Semak jumlah hadir",IF(OR(G1747&lt;1,G1747&gt;E1747,MOD(G1747,1)&lt;&gt;0),"Semak jumlah hadir","OK")),IF(AND(G1747&lt;&gt;"",G1747&lt;&gt;0),"Jumlah perlu kosong / 0","OK")))))))</f>
        <v/>
      </c>
    </row>
    <row r="1748" spans="11:12" ht="30" customHeight="1">
      <c r="K1748" s="9">
        <f>IF(L1748="","",IF(AND(L1748="OK",F1748="Hadir"),G1748,0))</f>
        <v/>
      </c>
      <c r="L1748" s="9">
        <f>IF(AND(A1748="",B1748="",C1748="",D1748="",E1748="",F1748="",G1748="",H1748="",I1748="",J1748=""),"",IF(OR(A1748="",C1748="",COUNTIF(MajlisTetamu,B1748)&lt;&gt;1),"Isi ID / majlis / nama",IF(COUNTIFS(TetamuTable[ID kumpulan],A1748,TetamuTable[Majlis],B1748)&gt;1,"ID berganda untuk majlis",IF(NOT(ISNUMBER(E1748)),"Semak kapasiti",IF(OR(E1748&lt;1,MOD(E1748,1)&lt;&gt;0),"Semak kapasiti",IF(AND(F1748&lt;&gt;"Belum menjawab",F1748&lt;&gt;"Hadir",F1748&lt;&gt;"Tidak hadir"),"Isi jawapan",IF(F1748="Hadir",IF(NOT(ISNUMBER(G1748)),"Semak jumlah hadir",IF(OR(G1748&lt;1,G1748&gt;E1748,MOD(G1748,1)&lt;&gt;0),"Semak jumlah hadir","OK")),IF(AND(G1748&lt;&gt;"",G1748&lt;&gt;0),"Jumlah perlu kosong / 0","OK")))))))</f>
        <v/>
      </c>
    </row>
    <row r="1749" spans="11:12" ht="30" customHeight="1">
      <c r="K1749" s="9">
        <f>IF(L1749="","",IF(AND(L1749="OK",F1749="Hadir"),G1749,0))</f>
        <v/>
      </c>
      <c r="L1749" s="9">
        <f>IF(AND(A1749="",B1749="",C1749="",D1749="",E1749="",F1749="",G1749="",H1749="",I1749="",J1749=""),"",IF(OR(A1749="",C1749="",COUNTIF(MajlisTetamu,B1749)&lt;&gt;1),"Isi ID / majlis / nama",IF(COUNTIFS(TetamuTable[ID kumpulan],A1749,TetamuTable[Majlis],B1749)&gt;1,"ID berganda untuk majlis",IF(NOT(ISNUMBER(E1749)),"Semak kapasiti",IF(OR(E1749&lt;1,MOD(E1749,1)&lt;&gt;0),"Semak kapasiti",IF(AND(F1749&lt;&gt;"Belum menjawab",F1749&lt;&gt;"Hadir",F1749&lt;&gt;"Tidak hadir"),"Isi jawapan",IF(F1749="Hadir",IF(NOT(ISNUMBER(G1749)),"Semak jumlah hadir",IF(OR(G1749&lt;1,G1749&gt;E1749,MOD(G1749,1)&lt;&gt;0),"Semak jumlah hadir","OK")),IF(AND(G1749&lt;&gt;"",G1749&lt;&gt;0),"Jumlah perlu kosong / 0","OK")))))))</f>
        <v/>
      </c>
    </row>
    <row r="1750" spans="11:12" ht="30" customHeight="1">
      <c r="K1750" s="9">
        <f>IF(L1750="","",IF(AND(L1750="OK",F1750="Hadir"),G1750,0))</f>
        <v/>
      </c>
      <c r="L1750" s="9">
        <f>IF(AND(A1750="",B1750="",C1750="",D1750="",E1750="",F1750="",G1750="",H1750="",I1750="",J1750=""),"",IF(OR(A1750="",C1750="",COUNTIF(MajlisTetamu,B1750)&lt;&gt;1),"Isi ID / majlis / nama",IF(COUNTIFS(TetamuTable[ID kumpulan],A1750,TetamuTable[Majlis],B1750)&gt;1,"ID berganda untuk majlis",IF(NOT(ISNUMBER(E1750)),"Semak kapasiti",IF(OR(E1750&lt;1,MOD(E1750,1)&lt;&gt;0),"Semak kapasiti",IF(AND(F1750&lt;&gt;"Belum menjawab",F1750&lt;&gt;"Hadir",F1750&lt;&gt;"Tidak hadir"),"Isi jawapan",IF(F1750="Hadir",IF(NOT(ISNUMBER(G1750)),"Semak jumlah hadir",IF(OR(G1750&lt;1,G1750&gt;E1750,MOD(G1750,1)&lt;&gt;0),"Semak jumlah hadir","OK")),IF(AND(G1750&lt;&gt;"",G1750&lt;&gt;0),"Jumlah perlu kosong / 0","OK")))))))</f>
        <v/>
      </c>
    </row>
    <row r="1751" spans="11:12" ht="30" customHeight="1">
      <c r="K1751" s="9">
        <f>IF(L1751="","",IF(AND(L1751="OK",F1751="Hadir"),G1751,0))</f>
        <v/>
      </c>
      <c r="L1751" s="9">
        <f>IF(AND(A1751="",B1751="",C1751="",D1751="",E1751="",F1751="",G1751="",H1751="",I1751="",J1751=""),"",IF(OR(A1751="",C1751="",COUNTIF(MajlisTetamu,B1751)&lt;&gt;1),"Isi ID / majlis / nama",IF(COUNTIFS(TetamuTable[ID kumpulan],A1751,TetamuTable[Majlis],B1751)&gt;1,"ID berganda untuk majlis",IF(NOT(ISNUMBER(E1751)),"Semak kapasiti",IF(OR(E1751&lt;1,MOD(E1751,1)&lt;&gt;0),"Semak kapasiti",IF(AND(F1751&lt;&gt;"Belum menjawab",F1751&lt;&gt;"Hadir",F1751&lt;&gt;"Tidak hadir"),"Isi jawapan",IF(F1751="Hadir",IF(NOT(ISNUMBER(G1751)),"Semak jumlah hadir",IF(OR(G1751&lt;1,G1751&gt;E1751,MOD(G1751,1)&lt;&gt;0),"Semak jumlah hadir","OK")),IF(AND(G1751&lt;&gt;"",G1751&lt;&gt;0),"Jumlah perlu kosong / 0","OK")))))))</f>
        <v/>
      </c>
    </row>
    <row r="1752" spans="11:12" ht="30" customHeight="1">
      <c r="K1752" s="9">
        <f>IF(L1752="","",IF(AND(L1752="OK",F1752="Hadir"),G1752,0))</f>
        <v/>
      </c>
      <c r="L1752" s="9">
        <f>IF(AND(A1752="",B1752="",C1752="",D1752="",E1752="",F1752="",G1752="",H1752="",I1752="",J1752=""),"",IF(OR(A1752="",C1752="",COUNTIF(MajlisTetamu,B1752)&lt;&gt;1),"Isi ID / majlis / nama",IF(COUNTIFS(TetamuTable[ID kumpulan],A1752,TetamuTable[Majlis],B1752)&gt;1,"ID berganda untuk majlis",IF(NOT(ISNUMBER(E1752)),"Semak kapasiti",IF(OR(E1752&lt;1,MOD(E1752,1)&lt;&gt;0),"Semak kapasiti",IF(AND(F1752&lt;&gt;"Belum menjawab",F1752&lt;&gt;"Hadir",F1752&lt;&gt;"Tidak hadir"),"Isi jawapan",IF(F1752="Hadir",IF(NOT(ISNUMBER(G1752)),"Semak jumlah hadir",IF(OR(G1752&lt;1,G1752&gt;E1752,MOD(G1752,1)&lt;&gt;0),"Semak jumlah hadir","OK")),IF(AND(G1752&lt;&gt;"",G1752&lt;&gt;0),"Jumlah perlu kosong / 0","OK")))))))</f>
        <v/>
      </c>
    </row>
    <row r="1753" spans="11:12" ht="30" customHeight="1">
      <c r="K1753" s="9">
        <f>IF(L1753="","",IF(AND(L1753="OK",F1753="Hadir"),G1753,0))</f>
        <v/>
      </c>
      <c r="L1753" s="9">
        <f>IF(AND(A1753="",B1753="",C1753="",D1753="",E1753="",F1753="",G1753="",H1753="",I1753="",J1753=""),"",IF(OR(A1753="",C1753="",COUNTIF(MajlisTetamu,B1753)&lt;&gt;1),"Isi ID / majlis / nama",IF(COUNTIFS(TetamuTable[ID kumpulan],A1753,TetamuTable[Majlis],B1753)&gt;1,"ID berganda untuk majlis",IF(NOT(ISNUMBER(E1753)),"Semak kapasiti",IF(OR(E1753&lt;1,MOD(E1753,1)&lt;&gt;0),"Semak kapasiti",IF(AND(F1753&lt;&gt;"Belum menjawab",F1753&lt;&gt;"Hadir",F1753&lt;&gt;"Tidak hadir"),"Isi jawapan",IF(F1753="Hadir",IF(NOT(ISNUMBER(G1753)),"Semak jumlah hadir",IF(OR(G1753&lt;1,G1753&gt;E1753,MOD(G1753,1)&lt;&gt;0),"Semak jumlah hadir","OK")),IF(AND(G1753&lt;&gt;"",G1753&lt;&gt;0),"Jumlah perlu kosong / 0","OK")))))))</f>
        <v/>
      </c>
    </row>
    <row r="1754" spans="11:12" ht="30" customHeight="1">
      <c r="K1754" s="9">
        <f>IF(L1754="","",IF(AND(L1754="OK",F1754="Hadir"),G1754,0))</f>
        <v/>
      </c>
      <c r="L1754" s="9">
        <f>IF(AND(A1754="",B1754="",C1754="",D1754="",E1754="",F1754="",G1754="",H1754="",I1754="",J1754=""),"",IF(OR(A1754="",C1754="",COUNTIF(MajlisTetamu,B1754)&lt;&gt;1),"Isi ID / majlis / nama",IF(COUNTIFS(TetamuTable[ID kumpulan],A1754,TetamuTable[Majlis],B1754)&gt;1,"ID berganda untuk majlis",IF(NOT(ISNUMBER(E1754)),"Semak kapasiti",IF(OR(E1754&lt;1,MOD(E1754,1)&lt;&gt;0),"Semak kapasiti",IF(AND(F1754&lt;&gt;"Belum menjawab",F1754&lt;&gt;"Hadir",F1754&lt;&gt;"Tidak hadir"),"Isi jawapan",IF(F1754="Hadir",IF(NOT(ISNUMBER(G1754)),"Semak jumlah hadir",IF(OR(G1754&lt;1,G1754&gt;E1754,MOD(G1754,1)&lt;&gt;0),"Semak jumlah hadir","OK")),IF(AND(G1754&lt;&gt;"",G1754&lt;&gt;0),"Jumlah perlu kosong / 0","OK")))))))</f>
        <v/>
      </c>
    </row>
    <row r="1755" spans="11:12" ht="30" customHeight="1">
      <c r="K1755" s="9">
        <f>IF(L1755="","",IF(AND(L1755="OK",F1755="Hadir"),G1755,0))</f>
        <v/>
      </c>
      <c r="L1755" s="9">
        <f>IF(AND(A1755="",B1755="",C1755="",D1755="",E1755="",F1755="",G1755="",H1755="",I1755="",J1755=""),"",IF(OR(A1755="",C1755="",COUNTIF(MajlisTetamu,B1755)&lt;&gt;1),"Isi ID / majlis / nama",IF(COUNTIFS(TetamuTable[ID kumpulan],A1755,TetamuTable[Majlis],B1755)&gt;1,"ID berganda untuk majlis",IF(NOT(ISNUMBER(E1755)),"Semak kapasiti",IF(OR(E1755&lt;1,MOD(E1755,1)&lt;&gt;0),"Semak kapasiti",IF(AND(F1755&lt;&gt;"Belum menjawab",F1755&lt;&gt;"Hadir",F1755&lt;&gt;"Tidak hadir"),"Isi jawapan",IF(F1755="Hadir",IF(NOT(ISNUMBER(G1755)),"Semak jumlah hadir",IF(OR(G1755&lt;1,G1755&gt;E1755,MOD(G1755,1)&lt;&gt;0),"Semak jumlah hadir","OK")),IF(AND(G1755&lt;&gt;"",G1755&lt;&gt;0),"Jumlah perlu kosong / 0","OK")))))))</f>
        <v/>
      </c>
    </row>
    <row r="1756" spans="11:12" ht="30" customHeight="1">
      <c r="K1756" s="9">
        <f>IF(L1756="","",IF(AND(L1756="OK",F1756="Hadir"),G1756,0))</f>
        <v/>
      </c>
      <c r="L1756" s="9">
        <f>IF(AND(A1756="",B1756="",C1756="",D1756="",E1756="",F1756="",G1756="",H1756="",I1756="",J1756=""),"",IF(OR(A1756="",C1756="",COUNTIF(MajlisTetamu,B1756)&lt;&gt;1),"Isi ID / majlis / nama",IF(COUNTIFS(TetamuTable[ID kumpulan],A1756,TetamuTable[Majlis],B1756)&gt;1,"ID berganda untuk majlis",IF(NOT(ISNUMBER(E1756)),"Semak kapasiti",IF(OR(E1756&lt;1,MOD(E1756,1)&lt;&gt;0),"Semak kapasiti",IF(AND(F1756&lt;&gt;"Belum menjawab",F1756&lt;&gt;"Hadir",F1756&lt;&gt;"Tidak hadir"),"Isi jawapan",IF(F1756="Hadir",IF(NOT(ISNUMBER(G1756)),"Semak jumlah hadir",IF(OR(G1756&lt;1,G1756&gt;E1756,MOD(G1756,1)&lt;&gt;0),"Semak jumlah hadir","OK")),IF(AND(G1756&lt;&gt;"",G1756&lt;&gt;0),"Jumlah perlu kosong / 0","OK")))))))</f>
        <v/>
      </c>
    </row>
    <row r="1757" spans="11:12" ht="30" customHeight="1">
      <c r="K1757" s="9">
        <f>IF(L1757="","",IF(AND(L1757="OK",F1757="Hadir"),G1757,0))</f>
        <v/>
      </c>
      <c r="L1757" s="9">
        <f>IF(AND(A1757="",B1757="",C1757="",D1757="",E1757="",F1757="",G1757="",H1757="",I1757="",J1757=""),"",IF(OR(A1757="",C1757="",COUNTIF(MajlisTetamu,B1757)&lt;&gt;1),"Isi ID / majlis / nama",IF(COUNTIFS(TetamuTable[ID kumpulan],A1757,TetamuTable[Majlis],B1757)&gt;1,"ID berganda untuk majlis",IF(NOT(ISNUMBER(E1757)),"Semak kapasiti",IF(OR(E1757&lt;1,MOD(E1757,1)&lt;&gt;0),"Semak kapasiti",IF(AND(F1757&lt;&gt;"Belum menjawab",F1757&lt;&gt;"Hadir",F1757&lt;&gt;"Tidak hadir"),"Isi jawapan",IF(F1757="Hadir",IF(NOT(ISNUMBER(G1757)),"Semak jumlah hadir",IF(OR(G1757&lt;1,G1757&gt;E1757,MOD(G1757,1)&lt;&gt;0),"Semak jumlah hadir","OK")),IF(AND(G1757&lt;&gt;"",G1757&lt;&gt;0),"Jumlah perlu kosong / 0","OK")))))))</f>
        <v/>
      </c>
    </row>
    <row r="1758" spans="11:12" ht="30" customHeight="1">
      <c r="K1758" s="9">
        <f>IF(L1758="","",IF(AND(L1758="OK",F1758="Hadir"),G1758,0))</f>
        <v/>
      </c>
      <c r="L1758" s="9">
        <f>IF(AND(A1758="",B1758="",C1758="",D1758="",E1758="",F1758="",G1758="",H1758="",I1758="",J1758=""),"",IF(OR(A1758="",C1758="",COUNTIF(MajlisTetamu,B1758)&lt;&gt;1),"Isi ID / majlis / nama",IF(COUNTIFS(TetamuTable[ID kumpulan],A1758,TetamuTable[Majlis],B1758)&gt;1,"ID berganda untuk majlis",IF(NOT(ISNUMBER(E1758)),"Semak kapasiti",IF(OR(E1758&lt;1,MOD(E1758,1)&lt;&gt;0),"Semak kapasiti",IF(AND(F1758&lt;&gt;"Belum menjawab",F1758&lt;&gt;"Hadir",F1758&lt;&gt;"Tidak hadir"),"Isi jawapan",IF(F1758="Hadir",IF(NOT(ISNUMBER(G1758)),"Semak jumlah hadir",IF(OR(G1758&lt;1,G1758&gt;E1758,MOD(G1758,1)&lt;&gt;0),"Semak jumlah hadir","OK")),IF(AND(G1758&lt;&gt;"",G1758&lt;&gt;0),"Jumlah perlu kosong / 0","OK")))))))</f>
        <v/>
      </c>
    </row>
    <row r="1759" spans="11:12" ht="30" customHeight="1">
      <c r="K1759" s="9">
        <f>IF(L1759="","",IF(AND(L1759="OK",F1759="Hadir"),G1759,0))</f>
        <v/>
      </c>
      <c r="L1759" s="9">
        <f>IF(AND(A1759="",B1759="",C1759="",D1759="",E1759="",F1759="",G1759="",H1759="",I1759="",J1759=""),"",IF(OR(A1759="",C1759="",COUNTIF(MajlisTetamu,B1759)&lt;&gt;1),"Isi ID / majlis / nama",IF(COUNTIFS(TetamuTable[ID kumpulan],A1759,TetamuTable[Majlis],B1759)&gt;1,"ID berganda untuk majlis",IF(NOT(ISNUMBER(E1759)),"Semak kapasiti",IF(OR(E1759&lt;1,MOD(E1759,1)&lt;&gt;0),"Semak kapasiti",IF(AND(F1759&lt;&gt;"Belum menjawab",F1759&lt;&gt;"Hadir",F1759&lt;&gt;"Tidak hadir"),"Isi jawapan",IF(F1759="Hadir",IF(NOT(ISNUMBER(G1759)),"Semak jumlah hadir",IF(OR(G1759&lt;1,G1759&gt;E1759,MOD(G1759,1)&lt;&gt;0),"Semak jumlah hadir","OK")),IF(AND(G1759&lt;&gt;"",G1759&lt;&gt;0),"Jumlah perlu kosong / 0","OK")))))))</f>
        <v/>
      </c>
    </row>
    <row r="1760" spans="11:12" ht="30" customHeight="1">
      <c r="K1760" s="9">
        <f>IF(L1760="","",IF(AND(L1760="OK",F1760="Hadir"),G1760,0))</f>
        <v/>
      </c>
      <c r="L1760" s="9">
        <f>IF(AND(A1760="",B1760="",C1760="",D1760="",E1760="",F1760="",G1760="",H1760="",I1760="",J1760=""),"",IF(OR(A1760="",C1760="",COUNTIF(MajlisTetamu,B1760)&lt;&gt;1),"Isi ID / majlis / nama",IF(COUNTIFS(TetamuTable[ID kumpulan],A1760,TetamuTable[Majlis],B1760)&gt;1,"ID berganda untuk majlis",IF(NOT(ISNUMBER(E1760)),"Semak kapasiti",IF(OR(E1760&lt;1,MOD(E1760,1)&lt;&gt;0),"Semak kapasiti",IF(AND(F1760&lt;&gt;"Belum menjawab",F1760&lt;&gt;"Hadir",F1760&lt;&gt;"Tidak hadir"),"Isi jawapan",IF(F1760="Hadir",IF(NOT(ISNUMBER(G1760)),"Semak jumlah hadir",IF(OR(G1760&lt;1,G1760&gt;E1760,MOD(G1760,1)&lt;&gt;0),"Semak jumlah hadir","OK")),IF(AND(G1760&lt;&gt;"",G1760&lt;&gt;0),"Jumlah perlu kosong / 0","OK")))))))</f>
        <v/>
      </c>
    </row>
    <row r="1761" spans="11:12" ht="30" customHeight="1">
      <c r="K1761" s="9">
        <f>IF(L1761="","",IF(AND(L1761="OK",F1761="Hadir"),G1761,0))</f>
        <v/>
      </c>
      <c r="L1761" s="9">
        <f>IF(AND(A1761="",B1761="",C1761="",D1761="",E1761="",F1761="",G1761="",H1761="",I1761="",J1761=""),"",IF(OR(A1761="",C1761="",COUNTIF(MajlisTetamu,B1761)&lt;&gt;1),"Isi ID / majlis / nama",IF(COUNTIFS(TetamuTable[ID kumpulan],A1761,TetamuTable[Majlis],B1761)&gt;1,"ID berganda untuk majlis",IF(NOT(ISNUMBER(E1761)),"Semak kapasiti",IF(OR(E1761&lt;1,MOD(E1761,1)&lt;&gt;0),"Semak kapasiti",IF(AND(F1761&lt;&gt;"Belum menjawab",F1761&lt;&gt;"Hadir",F1761&lt;&gt;"Tidak hadir"),"Isi jawapan",IF(F1761="Hadir",IF(NOT(ISNUMBER(G1761)),"Semak jumlah hadir",IF(OR(G1761&lt;1,G1761&gt;E1761,MOD(G1761,1)&lt;&gt;0),"Semak jumlah hadir","OK")),IF(AND(G1761&lt;&gt;"",G1761&lt;&gt;0),"Jumlah perlu kosong / 0","OK")))))))</f>
        <v/>
      </c>
    </row>
    <row r="1762" spans="11:12" ht="30" customHeight="1">
      <c r="K1762" s="9">
        <f>IF(L1762="","",IF(AND(L1762="OK",F1762="Hadir"),G1762,0))</f>
        <v/>
      </c>
      <c r="L1762" s="9">
        <f>IF(AND(A1762="",B1762="",C1762="",D1762="",E1762="",F1762="",G1762="",H1762="",I1762="",J1762=""),"",IF(OR(A1762="",C1762="",COUNTIF(MajlisTetamu,B1762)&lt;&gt;1),"Isi ID / majlis / nama",IF(COUNTIFS(TetamuTable[ID kumpulan],A1762,TetamuTable[Majlis],B1762)&gt;1,"ID berganda untuk majlis",IF(NOT(ISNUMBER(E1762)),"Semak kapasiti",IF(OR(E1762&lt;1,MOD(E1762,1)&lt;&gt;0),"Semak kapasiti",IF(AND(F1762&lt;&gt;"Belum menjawab",F1762&lt;&gt;"Hadir",F1762&lt;&gt;"Tidak hadir"),"Isi jawapan",IF(F1762="Hadir",IF(NOT(ISNUMBER(G1762)),"Semak jumlah hadir",IF(OR(G1762&lt;1,G1762&gt;E1762,MOD(G1762,1)&lt;&gt;0),"Semak jumlah hadir","OK")),IF(AND(G1762&lt;&gt;"",G1762&lt;&gt;0),"Jumlah perlu kosong / 0","OK")))))))</f>
        <v/>
      </c>
    </row>
    <row r="1763" spans="11:12" ht="30" customHeight="1">
      <c r="K1763" s="9">
        <f>IF(L1763="","",IF(AND(L1763="OK",F1763="Hadir"),G1763,0))</f>
        <v/>
      </c>
      <c r="L1763" s="9">
        <f>IF(AND(A1763="",B1763="",C1763="",D1763="",E1763="",F1763="",G1763="",H1763="",I1763="",J1763=""),"",IF(OR(A1763="",C1763="",COUNTIF(MajlisTetamu,B1763)&lt;&gt;1),"Isi ID / majlis / nama",IF(COUNTIFS(TetamuTable[ID kumpulan],A1763,TetamuTable[Majlis],B1763)&gt;1,"ID berganda untuk majlis",IF(NOT(ISNUMBER(E1763)),"Semak kapasiti",IF(OR(E1763&lt;1,MOD(E1763,1)&lt;&gt;0),"Semak kapasiti",IF(AND(F1763&lt;&gt;"Belum menjawab",F1763&lt;&gt;"Hadir",F1763&lt;&gt;"Tidak hadir"),"Isi jawapan",IF(F1763="Hadir",IF(NOT(ISNUMBER(G1763)),"Semak jumlah hadir",IF(OR(G1763&lt;1,G1763&gt;E1763,MOD(G1763,1)&lt;&gt;0),"Semak jumlah hadir","OK")),IF(AND(G1763&lt;&gt;"",G1763&lt;&gt;0),"Jumlah perlu kosong / 0","OK")))))))</f>
        <v/>
      </c>
    </row>
    <row r="1764" spans="11:12" ht="30" customHeight="1">
      <c r="K1764" s="9">
        <f>IF(L1764="","",IF(AND(L1764="OK",F1764="Hadir"),G1764,0))</f>
        <v/>
      </c>
      <c r="L1764" s="9">
        <f>IF(AND(A1764="",B1764="",C1764="",D1764="",E1764="",F1764="",G1764="",H1764="",I1764="",J1764=""),"",IF(OR(A1764="",C1764="",COUNTIF(MajlisTetamu,B1764)&lt;&gt;1),"Isi ID / majlis / nama",IF(COUNTIFS(TetamuTable[ID kumpulan],A1764,TetamuTable[Majlis],B1764)&gt;1,"ID berganda untuk majlis",IF(NOT(ISNUMBER(E1764)),"Semak kapasiti",IF(OR(E1764&lt;1,MOD(E1764,1)&lt;&gt;0),"Semak kapasiti",IF(AND(F1764&lt;&gt;"Belum menjawab",F1764&lt;&gt;"Hadir",F1764&lt;&gt;"Tidak hadir"),"Isi jawapan",IF(F1764="Hadir",IF(NOT(ISNUMBER(G1764)),"Semak jumlah hadir",IF(OR(G1764&lt;1,G1764&gt;E1764,MOD(G1764,1)&lt;&gt;0),"Semak jumlah hadir","OK")),IF(AND(G1764&lt;&gt;"",G1764&lt;&gt;0),"Jumlah perlu kosong / 0","OK")))))))</f>
        <v/>
      </c>
    </row>
    <row r="1765" spans="11:12" ht="30" customHeight="1">
      <c r="K1765" s="9">
        <f>IF(L1765="","",IF(AND(L1765="OK",F1765="Hadir"),G1765,0))</f>
        <v/>
      </c>
      <c r="L1765" s="9">
        <f>IF(AND(A1765="",B1765="",C1765="",D1765="",E1765="",F1765="",G1765="",H1765="",I1765="",J1765=""),"",IF(OR(A1765="",C1765="",COUNTIF(MajlisTetamu,B1765)&lt;&gt;1),"Isi ID / majlis / nama",IF(COUNTIFS(TetamuTable[ID kumpulan],A1765,TetamuTable[Majlis],B1765)&gt;1,"ID berganda untuk majlis",IF(NOT(ISNUMBER(E1765)),"Semak kapasiti",IF(OR(E1765&lt;1,MOD(E1765,1)&lt;&gt;0),"Semak kapasiti",IF(AND(F1765&lt;&gt;"Belum menjawab",F1765&lt;&gt;"Hadir",F1765&lt;&gt;"Tidak hadir"),"Isi jawapan",IF(F1765="Hadir",IF(NOT(ISNUMBER(G1765)),"Semak jumlah hadir",IF(OR(G1765&lt;1,G1765&gt;E1765,MOD(G1765,1)&lt;&gt;0),"Semak jumlah hadir","OK")),IF(AND(G1765&lt;&gt;"",G1765&lt;&gt;0),"Jumlah perlu kosong / 0","OK")))))))</f>
        <v/>
      </c>
    </row>
    <row r="1766" spans="11:12" ht="30" customHeight="1">
      <c r="K1766" s="9">
        <f>IF(L1766="","",IF(AND(L1766="OK",F1766="Hadir"),G1766,0))</f>
        <v/>
      </c>
      <c r="L1766" s="9">
        <f>IF(AND(A1766="",B1766="",C1766="",D1766="",E1766="",F1766="",G1766="",H1766="",I1766="",J1766=""),"",IF(OR(A1766="",C1766="",COUNTIF(MajlisTetamu,B1766)&lt;&gt;1),"Isi ID / majlis / nama",IF(COUNTIFS(TetamuTable[ID kumpulan],A1766,TetamuTable[Majlis],B1766)&gt;1,"ID berganda untuk majlis",IF(NOT(ISNUMBER(E1766)),"Semak kapasiti",IF(OR(E1766&lt;1,MOD(E1766,1)&lt;&gt;0),"Semak kapasiti",IF(AND(F1766&lt;&gt;"Belum menjawab",F1766&lt;&gt;"Hadir",F1766&lt;&gt;"Tidak hadir"),"Isi jawapan",IF(F1766="Hadir",IF(NOT(ISNUMBER(G1766)),"Semak jumlah hadir",IF(OR(G1766&lt;1,G1766&gt;E1766,MOD(G1766,1)&lt;&gt;0),"Semak jumlah hadir","OK")),IF(AND(G1766&lt;&gt;"",G1766&lt;&gt;0),"Jumlah perlu kosong / 0","OK")))))))</f>
        <v/>
      </c>
    </row>
    <row r="1767" spans="11:12" ht="30" customHeight="1">
      <c r="K1767" s="9">
        <f>IF(L1767="","",IF(AND(L1767="OK",F1767="Hadir"),G1767,0))</f>
        <v/>
      </c>
      <c r="L1767" s="9">
        <f>IF(AND(A1767="",B1767="",C1767="",D1767="",E1767="",F1767="",G1767="",H1767="",I1767="",J1767=""),"",IF(OR(A1767="",C1767="",COUNTIF(MajlisTetamu,B1767)&lt;&gt;1),"Isi ID / majlis / nama",IF(COUNTIFS(TetamuTable[ID kumpulan],A1767,TetamuTable[Majlis],B1767)&gt;1,"ID berganda untuk majlis",IF(NOT(ISNUMBER(E1767)),"Semak kapasiti",IF(OR(E1767&lt;1,MOD(E1767,1)&lt;&gt;0),"Semak kapasiti",IF(AND(F1767&lt;&gt;"Belum menjawab",F1767&lt;&gt;"Hadir",F1767&lt;&gt;"Tidak hadir"),"Isi jawapan",IF(F1767="Hadir",IF(NOT(ISNUMBER(G1767)),"Semak jumlah hadir",IF(OR(G1767&lt;1,G1767&gt;E1767,MOD(G1767,1)&lt;&gt;0),"Semak jumlah hadir","OK")),IF(AND(G1767&lt;&gt;"",G1767&lt;&gt;0),"Jumlah perlu kosong / 0","OK")))))))</f>
        <v/>
      </c>
    </row>
    <row r="1768" spans="11:12" ht="30" customHeight="1">
      <c r="K1768" s="9">
        <f>IF(L1768="","",IF(AND(L1768="OK",F1768="Hadir"),G1768,0))</f>
        <v/>
      </c>
      <c r="L1768" s="9">
        <f>IF(AND(A1768="",B1768="",C1768="",D1768="",E1768="",F1768="",G1768="",H1768="",I1768="",J1768=""),"",IF(OR(A1768="",C1768="",COUNTIF(MajlisTetamu,B1768)&lt;&gt;1),"Isi ID / majlis / nama",IF(COUNTIFS(TetamuTable[ID kumpulan],A1768,TetamuTable[Majlis],B1768)&gt;1,"ID berganda untuk majlis",IF(NOT(ISNUMBER(E1768)),"Semak kapasiti",IF(OR(E1768&lt;1,MOD(E1768,1)&lt;&gt;0),"Semak kapasiti",IF(AND(F1768&lt;&gt;"Belum menjawab",F1768&lt;&gt;"Hadir",F1768&lt;&gt;"Tidak hadir"),"Isi jawapan",IF(F1768="Hadir",IF(NOT(ISNUMBER(G1768)),"Semak jumlah hadir",IF(OR(G1768&lt;1,G1768&gt;E1768,MOD(G1768,1)&lt;&gt;0),"Semak jumlah hadir","OK")),IF(AND(G1768&lt;&gt;"",G1768&lt;&gt;0),"Jumlah perlu kosong / 0","OK")))))))</f>
        <v/>
      </c>
    </row>
    <row r="1769" spans="11:12" ht="30" customHeight="1">
      <c r="K1769" s="9">
        <f>IF(L1769="","",IF(AND(L1769="OK",F1769="Hadir"),G1769,0))</f>
        <v/>
      </c>
      <c r="L1769" s="9">
        <f>IF(AND(A1769="",B1769="",C1769="",D1769="",E1769="",F1769="",G1769="",H1769="",I1769="",J1769=""),"",IF(OR(A1769="",C1769="",COUNTIF(MajlisTetamu,B1769)&lt;&gt;1),"Isi ID / majlis / nama",IF(COUNTIFS(TetamuTable[ID kumpulan],A1769,TetamuTable[Majlis],B1769)&gt;1,"ID berganda untuk majlis",IF(NOT(ISNUMBER(E1769)),"Semak kapasiti",IF(OR(E1769&lt;1,MOD(E1769,1)&lt;&gt;0),"Semak kapasiti",IF(AND(F1769&lt;&gt;"Belum menjawab",F1769&lt;&gt;"Hadir",F1769&lt;&gt;"Tidak hadir"),"Isi jawapan",IF(F1769="Hadir",IF(NOT(ISNUMBER(G1769)),"Semak jumlah hadir",IF(OR(G1769&lt;1,G1769&gt;E1769,MOD(G1769,1)&lt;&gt;0),"Semak jumlah hadir","OK")),IF(AND(G1769&lt;&gt;"",G1769&lt;&gt;0),"Jumlah perlu kosong / 0","OK")))))))</f>
        <v/>
      </c>
    </row>
    <row r="1770" spans="11:12" ht="30" customHeight="1">
      <c r="K1770" s="9">
        <f>IF(L1770="","",IF(AND(L1770="OK",F1770="Hadir"),G1770,0))</f>
        <v/>
      </c>
      <c r="L1770" s="9">
        <f>IF(AND(A1770="",B1770="",C1770="",D1770="",E1770="",F1770="",G1770="",H1770="",I1770="",J1770=""),"",IF(OR(A1770="",C1770="",COUNTIF(MajlisTetamu,B1770)&lt;&gt;1),"Isi ID / majlis / nama",IF(COUNTIFS(TetamuTable[ID kumpulan],A1770,TetamuTable[Majlis],B1770)&gt;1,"ID berganda untuk majlis",IF(NOT(ISNUMBER(E1770)),"Semak kapasiti",IF(OR(E1770&lt;1,MOD(E1770,1)&lt;&gt;0),"Semak kapasiti",IF(AND(F1770&lt;&gt;"Belum menjawab",F1770&lt;&gt;"Hadir",F1770&lt;&gt;"Tidak hadir"),"Isi jawapan",IF(F1770="Hadir",IF(NOT(ISNUMBER(G1770)),"Semak jumlah hadir",IF(OR(G1770&lt;1,G1770&gt;E1770,MOD(G1770,1)&lt;&gt;0),"Semak jumlah hadir","OK")),IF(AND(G1770&lt;&gt;"",G1770&lt;&gt;0),"Jumlah perlu kosong / 0","OK")))))))</f>
        <v/>
      </c>
    </row>
    <row r="1771" spans="11:12" ht="30" customHeight="1">
      <c r="K1771" s="9">
        <f>IF(L1771="","",IF(AND(L1771="OK",F1771="Hadir"),G1771,0))</f>
        <v/>
      </c>
      <c r="L1771" s="9">
        <f>IF(AND(A1771="",B1771="",C1771="",D1771="",E1771="",F1771="",G1771="",H1771="",I1771="",J1771=""),"",IF(OR(A1771="",C1771="",COUNTIF(MajlisTetamu,B1771)&lt;&gt;1),"Isi ID / majlis / nama",IF(COUNTIFS(TetamuTable[ID kumpulan],A1771,TetamuTable[Majlis],B1771)&gt;1,"ID berganda untuk majlis",IF(NOT(ISNUMBER(E1771)),"Semak kapasiti",IF(OR(E1771&lt;1,MOD(E1771,1)&lt;&gt;0),"Semak kapasiti",IF(AND(F1771&lt;&gt;"Belum menjawab",F1771&lt;&gt;"Hadir",F1771&lt;&gt;"Tidak hadir"),"Isi jawapan",IF(F1771="Hadir",IF(NOT(ISNUMBER(G1771)),"Semak jumlah hadir",IF(OR(G1771&lt;1,G1771&gt;E1771,MOD(G1771,1)&lt;&gt;0),"Semak jumlah hadir","OK")),IF(AND(G1771&lt;&gt;"",G1771&lt;&gt;0),"Jumlah perlu kosong / 0","OK")))))))</f>
        <v/>
      </c>
    </row>
    <row r="1772" spans="11:12" ht="30" customHeight="1">
      <c r="K1772" s="9">
        <f>IF(L1772="","",IF(AND(L1772="OK",F1772="Hadir"),G1772,0))</f>
        <v/>
      </c>
      <c r="L1772" s="9">
        <f>IF(AND(A1772="",B1772="",C1772="",D1772="",E1772="",F1772="",G1772="",H1772="",I1772="",J1772=""),"",IF(OR(A1772="",C1772="",COUNTIF(MajlisTetamu,B1772)&lt;&gt;1),"Isi ID / majlis / nama",IF(COUNTIFS(TetamuTable[ID kumpulan],A1772,TetamuTable[Majlis],B1772)&gt;1,"ID berganda untuk majlis",IF(NOT(ISNUMBER(E1772)),"Semak kapasiti",IF(OR(E1772&lt;1,MOD(E1772,1)&lt;&gt;0),"Semak kapasiti",IF(AND(F1772&lt;&gt;"Belum menjawab",F1772&lt;&gt;"Hadir",F1772&lt;&gt;"Tidak hadir"),"Isi jawapan",IF(F1772="Hadir",IF(NOT(ISNUMBER(G1772)),"Semak jumlah hadir",IF(OR(G1772&lt;1,G1772&gt;E1772,MOD(G1772,1)&lt;&gt;0),"Semak jumlah hadir","OK")),IF(AND(G1772&lt;&gt;"",G1772&lt;&gt;0),"Jumlah perlu kosong / 0","OK")))))))</f>
        <v/>
      </c>
    </row>
    <row r="1773" spans="11:12" ht="30" customHeight="1">
      <c r="K1773" s="9">
        <f>IF(L1773="","",IF(AND(L1773="OK",F1773="Hadir"),G1773,0))</f>
        <v/>
      </c>
      <c r="L1773" s="9">
        <f>IF(AND(A1773="",B1773="",C1773="",D1773="",E1773="",F1773="",G1773="",H1773="",I1773="",J1773=""),"",IF(OR(A1773="",C1773="",COUNTIF(MajlisTetamu,B1773)&lt;&gt;1),"Isi ID / majlis / nama",IF(COUNTIFS(TetamuTable[ID kumpulan],A1773,TetamuTable[Majlis],B1773)&gt;1,"ID berganda untuk majlis",IF(NOT(ISNUMBER(E1773)),"Semak kapasiti",IF(OR(E1773&lt;1,MOD(E1773,1)&lt;&gt;0),"Semak kapasiti",IF(AND(F1773&lt;&gt;"Belum menjawab",F1773&lt;&gt;"Hadir",F1773&lt;&gt;"Tidak hadir"),"Isi jawapan",IF(F1773="Hadir",IF(NOT(ISNUMBER(G1773)),"Semak jumlah hadir",IF(OR(G1773&lt;1,G1773&gt;E1773,MOD(G1773,1)&lt;&gt;0),"Semak jumlah hadir","OK")),IF(AND(G1773&lt;&gt;"",G1773&lt;&gt;0),"Jumlah perlu kosong / 0","OK")))))))</f>
        <v/>
      </c>
    </row>
    <row r="1774" spans="11:12" ht="30" customHeight="1">
      <c r="K1774" s="9">
        <f>IF(L1774="","",IF(AND(L1774="OK",F1774="Hadir"),G1774,0))</f>
        <v/>
      </c>
      <c r="L1774" s="9">
        <f>IF(AND(A1774="",B1774="",C1774="",D1774="",E1774="",F1774="",G1774="",H1774="",I1774="",J1774=""),"",IF(OR(A1774="",C1774="",COUNTIF(MajlisTetamu,B1774)&lt;&gt;1),"Isi ID / majlis / nama",IF(COUNTIFS(TetamuTable[ID kumpulan],A1774,TetamuTable[Majlis],B1774)&gt;1,"ID berganda untuk majlis",IF(NOT(ISNUMBER(E1774)),"Semak kapasiti",IF(OR(E1774&lt;1,MOD(E1774,1)&lt;&gt;0),"Semak kapasiti",IF(AND(F1774&lt;&gt;"Belum menjawab",F1774&lt;&gt;"Hadir",F1774&lt;&gt;"Tidak hadir"),"Isi jawapan",IF(F1774="Hadir",IF(NOT(ISNUMBER(G1774)),"Semak jumlah hadir",IF(OR(G1774&lt;1,G1774&gt;E1774,MOD(G1774,1)&lt;&gt;0),"Semak jumlah hadir","OK")),IF(AND(G1774&lt;&gt;"",G1774&lt;&gt;0),"Jumlah perlu kosong / 0","OK")))))))</f>
        <v/>
      </c>
    </row>
    <row r="1775" spans="11:12" ht="30" customHeight="1">
      <c r="K1775" s="9">
        <f>IF(L1775="","",IF(AND(L1775="OK",F1775="Hadir"),G1775,0))</f>
        <v/>
      </c>
      <c r="L1775" s="9">
        <f>IF(AND(A1775="",B1775="",C1775="",D1775="",E1775="",F1775="",G1775="",H1775="",I1775="",J1775=""),"",IF(OR(A1775="",C1775="",COUNTIF(MajlisTetamu,B1775)&lt;&gt;1),"Isi ID / majlis / nama",IF(COUNTIFS(TetamuTable[ID kumpulan],A1775,TetamuTable[Majlis],B1775)&gt;1,"ID berganda untuk majlis",IF(NOT(ISNUMBER(E1775)),"Semak kapasiti",IF(OR(E1775&lt;1,MOD(E1775,1)&lt;&gt;0),"Semak kapasiti",IF(AND(F1775&lt;&gt;"Belum menjawab",F1775&lt;&gt;"Hadir",F1775&lt;&gt;"Tidak hadir"),"Isi jawapan",IF(F1775="Hadir",IF(NOT(ISNUMBER(G1775)),"Semak jumlah hadir",IF(OR(G1775&lt;1,G1775&gt;E1775,MOD(G1775,1)&lt;&gt;0),"Semak jumlah hadir","OK")),IF(AND(G1775&lt;&gt;"",G1775&lt;&gt;0),"Jumlah perlu kosong / 0","OK")))))))</f>
        <v/>
      </c>
    </row>
    <row r="1776" spans="11:12" ht="30" customHeight="1">
      <c r="K1776" s="9">
        <f>IF(L1776="","",IF(AND(L1776="OK",F1776="Hadir"),G1776,0))</f>
        <v/>
      </c>
      <c r="L1776" s="9">
        <f>IF(AND(A1776="",B1776="",C1776="",D1776="",E1776="",F1776="",G1776="",H1776="",I1776="",J1776=""),"",IF(OR(A1776="",C1776="",COUNTIF(MajlisTetamu,B1776)&lt;&gt;1),"Isi ID / majlis / nama",IF(COUNTIFS(TetamuTable[ID kumpulan],A1776,TetamuTable[Majlis],B1776)&gt;1,"ID berganda untuk majlis",IF(NOT(ISNUMBER(E1776)),"Semak kapasiti",IF(OR(E1776&lt;1,MOD(E1776,1)&lt;&gt;0),"Semak kapasiti",IF(AND(F1776&lt;&gt;"Belum menjawab",F1776&lt;&gt;"Hadir",F1776&lt;&gt;"Tidak hadir"),"Isi jawapan",IF(F1776="Hadir",IF(NOT(ISNUMBER(G1776)),"Semak jumlah hadir",IF(OR(G1776&lt;1,G1776&gt;E1776,MOD(G1776,1)&lt;&gt;0),"Semak jumlah hadir","OK")),IF(AND(G1776&lt;&gt;"",G1776&lt;&gt;0),"Jumlah perlu kosong / 0","OK")))))))</f>
        <v/>
      </c>
    </row>
    <row r="1777" spans="11:12" ht="30" customHeight="1">
      <c r="K1777" s="9">
        <f>IF(L1777="","",IF(AND(L1777="OK",F1777="Hadir"),G1777,0))</f>
        <v/>
      </c>
      <c r="L1777" s="9">
        <f>IF(AND(A1777="",B1777="",C1777="",D1777="",E1777="",F1777="",G1777="",H1777="",I1777="",J1777=""),"",IF(OR(A1777="",C1777="",COUNTIF(MajlisTetamu,B1777)&lt;&gt;1),"Isi ID / majlis / nama",IF(COUNTIFS(TetamuTable[ID kumpulan],A1777,TetamuTable[Majlis],B1777)&gt;1,"ID berganda untuk majlis",IF(NOT(ISNUMBER(E1777)),"Semak kapasiti",IF(OR(E1777&lt;1,MOD(E1777,1)&lt;&gt;0),"Semak kapasiti",IF(AND(F1777&lt;&gt;"Belum menjawab",F1777&lt;&gt;"Hadir",F1777&lt;&gt;"Tidak hadir"),"Isi jawapan",IF(F1777="Hadir",IF(NOT(ISNUMBER(G1777)),"Semak jumlah hadir",IF(OR(G1777&lt;1,G1777&gt;E1777,MOD(G1777,1)&lt;&gt;0),"Semak jumlah hadir","OK")),IF(AND(G1777&lt;&gt;"",G1777&lt;&gt;0),"Jumlah perlu kosong / 0","OK")))))))</f>
        <v/>
      </c>
    </row>
    <row r="1778" spans="11:12" ht="30" customHeight="1">
      <c r="K1778" s="9">
        <f>IF(L1778="","",IF(AND(L1778="OK",F1778="Hadir"),G1778,0))</f>
        <v/>
      </c>
      <c r="L1778" s="9">
        <f>IF(AND(A1778="",B1778="",C1778="",D1778="",E1778="",F1778="",G1778="",H1778="",I1778="",J1778=""),"",IF(OR(A1778="",C1778="",COUNTIF(MajlisTetamu,B1778)&lt;&gt;1),"Isi ID / majlis / nama",IF(COUNTIFS(TetamuTable[ID kumpulan],A1778,TetamuTable[Majlis],B1778)&gt;1,"ID berganda untuk majlis",IF(NOT(ISNUMBER(E1778)),"Semak kapasiti",IF(OR(E1778&lt;1,MOD(E1778,1)&lt;&gt;0),"Semak kapasiti",IF(AND(F1778&lt;&gt;"Belum menjawab",F1778&lt;&gt;"Hadir",F1778&lt;&gt;"Tidak hadir"),"Isi jawapan",IF(F1778="Hadir",IF(NOT(ISNUMBER(G1778)),"Semak jumlah hadir",IF(OR(G1778&lt;1,G1778&gt;E1778,MOD(G1778,1)&lt;&gt;0),"Semak jumlah hadir","OK")),IF(AND(G1778&lt;&gt;"",G1778&lt;&gt;0),"Jumlah perlu kosong / 0","OK")))))))</f>
        <v/>
      </c>
    </row>
    <row r="1779" spans="11:12" ht="30" customHeight="1">
      <c r="K1779" s="9">
        <f>IF(L1779="","",IF(AND(L1779="OK",F1779="Hadir"),G1779,0))</f>
        <v/>
      </c>
      <c r="L1779" s="9">
        <f>IF(AND(A1779="",B1779="",C1779="",D1779="",E1779="",F1779="",G1779="",H1779="",I1779="",J1779=""),"",IF(OR(A1779="",C1779="",COUNTIF(MajlisTetamu,B1779)&lt;&gt;1),"Isi ID / majlis / nama",IF(COUNTIFS(TetamuTable[ID kumpulan],A1779,TetamuTable[Majlis],B1779)&gt;1,"ID berganda untuk majlis",IF(NOT(ISNUMBER(E1779)),"Semak kapasiti",IF(OR(E1779&lt;1,MOD(E1779,1)&lt;&gt;0),"Semak kapasiti",IF(AND(F1779&lt;&gt;"Belum menjawab",F1779&lt;&gt;"Hadir",F1779&lt;&gt;"Tidak hadir"),"Isi jawapan",IF(F1779="Hadir",IF(NOT(ISNUMBER(G1779)),"Semak jumlah hadir",IF(OR(G1779&lt;1,G1779&gt;E1779,MOD(G1779,1)&lt;&gt;0),"Semak jumlah hadir","OK")),IF(AND(G1779&lt;&gt;"",G1779&lt;&gt;0),"Jumlah perlu kosong / 0","OK")))))))</f>
        <v/>
      </c>
    </row>
    <row r="1780" spans="11:12" ht="30" customHeight="1">
      <c r="K1780" s="9">
        <f>IF(L1780="","",IF(AND(L1780="OK",F1780="Hadir"),G1780,0))</f>
        <v/>
      </c>
      <c r="L1780" s="9">
        <f>IF(AND(A1780="",B1780="",C1780="",D1780="",E1780="",F1780="",G1780="",H1780="",I1780="",J1780=""),"",IF(OR(A1780="",C1780="",COUNTIF(MajlisTetamu,B1780)&lt;&gt;1),"Isi ID / majlis / nama",IF(COUNTIFS(TetamuTable[ID kumpulan],A1780,TetamuTable[Majlis],B1780)&gt;1,"ID berganda untuk majlis",IF(NOT(ISNUMBER(E1780)),"Semak kapasiti",IF(OR(E1780&lt;1,MOD(E1780,1)&lt;&gt;0),"Semak kapasiti",IF(AND(F1780&lt;&gt;"Belum menjawab",F1780&lt;&gt;"Hadir",F1780&lt;&gt;"Tidak hadir"),"Isi jawapan",IF(F1780="Hadir",IF(NOT(ISNUMBER(G1780)),"Semak jumlah hadir",IF(OR(G1780&lt;1,G1780&gt;E1780,MOD(G1780,1)&lt;&gt;0),"Semak jumlah hadir","OK")),IF(AND(G1780&lt;&gt;"",G1780&lt;&gt;0),"Jumlah perlu kosong / 0","OK")))))))</f>
        <v/>
      </c>
    </row>
    <row r="1781" spans="11:12" ht="30" customHeight="1">
      <c r="K1781" s="9">
        <f>IF(L1781="","",IF(AND(L1781="OK",F1781="Hadir"),G1781,0))</f>
        <v/>
      </c>
      <c r="L1781" s="9">
        <f>IF(AND(A1781="",B1781="",C1781="",D1781="",E1781="",F1781="",G1781="",H1781="",I1781="",J1781=""),"",IF(OR(A1781="",C1781="",COUNTIF(MajlisTetamu,B1781)&lt;&gt;1),"Isi ID / majlis / nama",IF(COUNTIFS(TetamuTable[ID kumpulan],A1781,TetamuTable[Majlis],B1781)&gt;1,"ID berganda untuk majlis",IF(NOT(ISNUMBER(E1781)),"Semak kapasiti",IF(OR(E1781&lt;1,MOD(E1781,1)&lt;&gt;0),"Semak kapasiti",IF(AND(F1781&lt;&gt;"Belum menjawab",F1781&lt;&gt;"Hadir",F1781&lt;&gt;"Tidak hadir"),"Isi jawapan",IF(F1781="Hadir",IF(NOT(ISNUMBER(G1781)),"Semak jumlah hadir",IF(OR(G1781&lt;1,G1781&gt;E1781,MOD(G1781,1)&lt;&gt;0),"Semak jumlah hadir","OK")),IF(AND(G1781&lt;&gt;"",G1781&lt;&gt;0),"Jumlah perlu kosong / 0","OK")))))))</f>
        <v/>
      </c>
    </row>
    <row r="1782" spans="11:12" ht="30" customHeight="1">
      <c r="K1782" s="9">
        <f>IF(L1782="","",IF(AND(L1782="OK",F1782="Hadir"),G1782,0))</f>
        <v/>
      </c>
      <c r="L1782" s="9">
        <f>IF(AND(A1782="",B1782="",C1782="",D1782="",E1782="",F1782="",G1782="",H1782="",I1782="",J1782=""),"",IF(OR(A1782="",C1782="",COUNTIF(MajlisTetamu,B1782)&lt;&gt;1),"Isi ID / majlis / nama",IF(COUNTIFS(TetamuTable[ID kumpulan],A1782,TetamuTable[Majlis],B1782)&gt;1,"ID berganda untuk majlis",IF(NOT(ISNUMBER(E1782)),"Semak kapasiti",IF(OR(E1782&lt;1,MOD(E1782,1)&lt;&gt;0),"Semak kapasiti",IF(AND(F1782&lt;&gt;"Belum menjawab",F1782&lt;&gt;"Hadir",F1782&lt;&gt;"Tidak hadir"),"Isi jawapan",IF(F1782="Hadir",IF(NOT(ISNUMBER(G1782)),"Semak jumlah hadir",IF(OR(G1782&lt;1,G1782&gt;E1782,MOD(G1782,1)&lt;&gt;0),"Semak jumlah hadir","OK")),IF(AND(G1782&lt;&gt;"",G1782&lt;&gt;0),"Jumlah perlu kosong / 0","OK")))))))</f>
        <v/>
      </c>
    </row>
    <row r="1783" spans="11:12" ht="30" customHeight="1">
      <c r="K1783" s="9">
        <f>IF(L1783="","",IF(AND(L1783="OK",F1783="Hadir"),G1783,0))</f>
        <v/>
      </c>
      <c r="L1783" s="9">
        <f>IF(AND(A1783="",B1783="",C1783="",D1783="",E1783="",F1783="",G1783="",H1783="",I1783="",J1783=""),"",IF(OR(A1783="",C1783="",COUNTIF(MajlisTetamu,B1783)&lt;&gt;1),"Isi ID / majlis / nama",IF(COUNTIFS(TetamuTable[ID kumpulan],A1783,TetamuTable[Majlis],B1783)&gt;1,"ID berganda untuk majlis",IF(NOT(ISNUMBER(E1783)),"Semak kapasiti",IF(OR(E1783&lt;1,MOD(E1783,1)&lt;&gt;0),"Semak kapasiti",IF(AND(F1783&lt;&gt;"Belum menjawab",F1783&lt;&gt;"Hadir",F1783&lt;&gt;"Tidak hadir"),"Isi jawapan",IF(F1783="Hadir",IF(NOT(ISNUMBER(G1783)),"Semak jumlah hadir",IF(OR(G1783&lt;1,G1783&gt;E1783,MOD(G1783,1)&lt;&gt;0),"Semak jumlah hadir","OK")),IF(AND(G1783&lt;&gt;"",G1783&lt;&gt;0),"Jumlah perlu kosong / 0","OK")))))))</f>
        <v/>
      </c>
    </row>
    <row r="1784" spans="11:12" ht="30" customHeight="1">
      <c r="K1784" s="9">
        <f>IF(L1784="","",IF(AND(L1784="OK",F1784="Hadir"),G1784,0))</f>
        <v/>
      </c>
      <c r="L1784" s="9">
        <f>IF(AND(A1784="",B1784="",C1784="",D1784="",E1784="",F1784="",G1784="",H1784="",I1784="",J1784=""),"",IF(OR(A1784="",C1784="",COUNTIF(MajlisTetamu,B1784)&lt;&gt;1),"Isi ID / majlis / nama",IF(COUNTIFS(TetamuTable[ID kumpulan],A1784,TetamuTable[Majlis],B1784)&gt;1,"ID berganda untuk majlis",IF(NOT(ISNUMBER(E1784)),"Semak kapasiti",IF(OR(E1784&lt;1,MOD(E1784,1)&lt;&gt;0),"Semak kapasiti",IF(AND(F1784&lt;&gt;"Belum menjawab",F1784&lt;&gt;"Hadir",F1784&lt;&gt;"Tidak hadir"),"Isi jawapan",IF(F1784="Hadir",IF(NOT(ISNUMBER(G1784)),"Semak jumlah hadir",IF(OR(G1784&lt;1,G1784&gt;E1784,MOD(G1784,1)&lt;&gt;0),"Semak jumlah hadir","OK")),IF(AND(G1784&lt;&gt;"",G1784&lt;&gt;0),"Jumlah perlu kosong / 0","OK")))))))</f>
        <v/>
      </c>
    </row>
    <row r="1785" spans="11:12" ht="30" customHeight="1">
      <c r="K1785" s="9">
        <f>IF(L1785="","",IF(AND(L1785="OK",F1785="Hadir"),G1785,0))</f>
        <v/>
      </c>
      <c r="L1785" s="9">
        <f>IF(AND(A1785="",B1785="",C1785="",D1785="",E1785="",F1785="",G1785="",H1785="",I1785="",J1785=""),"",IF(OR(A1785="",C1785="",COUNTIF(MajlisTetamu,B1785)&lt;&gt;1),"Isi ID / majlis / nama",IF(COUNTIFS(TetamuTable[ID kumpulan],A1785,TetamuTable[Majlis],B1785)&gt;1,"ID berganda untuk majlis",IF(NOT(ISNUMBER(E1785)),"Semak kapasiti",IF(OR(E1785&lt;1,MOD(E1785,1)&lt;&gt;0),"Semak kapasiti",IF(AND(F1785&lt;&gt;"Belum menjawab",F1785&lt;&gt;"Hadir",F1785&lt;&gt;"Tidak hadir"),"Isi jawapan",IF(F1785="Hadir",IF(NOT(ISNUMBER(G1785)),"Semak jumlah hadir",IF(OR(G1785&lt;1,G1785&gt;E1785,MOD(G1785,1)&lt;&gt;0),"Semak jumlah hadir","OK")),IF(AND(G1785&lt;&gt;"",G1785&lt;&gt;0),"Jumlah perlu kosong / 0","OK")))))))</f>
        <v/>
      </c>
    </row>
    <row r="1786" spans="11:12" ht="30" customHeight="1">
      <c r="K1786" s="9">
        <f>IF(L1786="","",IF(AND(L1786="OK",F1786="Hadir"),G1786,0))</f>
        <v/>
      </c>
      <c r="L1786" s="9">
        <f>IF(AND(A1786="",B1786="",C1786="",D1786="",E1786="",F1786="",G1786="",H1786="",I1786="",J1786=""),"",IF(OR(A1786="",C1786="",COUNTIF(MajlisTetamu,B1786)&lt;&gt;1),"Isi ID / majlis / nama",IF(COUNTIFS(TetamuTable[ID kumpulan],A1786,TetamuTable[Majlis],B1786)&gt;1,"ID berganda untuk majlis",IF(NOT(ISNUMBER(E1786)),"Semak kapasiti",IF(OR(E1786&lt;1,MOD(E1786,1)&lt;&gt;0),"Semak kapasiti",IF(AND(F1786&lt;&gt;"Belum menjawab",F1786&lt;&gt;"Hadir",F1786&lt;&gt;"Tidak hadir"),"Isi jawapan",IF(F1786="Hadir",IF(NOT(ISNUMBER(G1786)),"Semak jumlah hadir",IF(OR(G1786&lt;1,G1786&gt;E1786,MOD(G1786,1)&lt;&gt;0),"Semak jumlah hadir","OK")),IF(AND(G1786&lt;&gt;"",G1786&lt;&gt;0),"Jumlah perlu kosong / 0","OK")))))))</f>
        <v/>
      </c>
    </row>
    <row r="1787" spans="11:12" ht="30" customHeight="1">
      <c r="K1787" s="9">
        <f>IF(L1787="","",IF(AND(L1787="OK",F1787="Hadir"),G1787,0))</f>
        <v/>
      </c>
      <c r="L1787" s="9">
        <f>IF(AND(A1787="",B1787="",C1787="",D1787="",E1787="",F1787="",G1787="",H1787="",I1787="",J1787=""),"",IF(OR(A1787="",C1787="",COUNTIF(MajlisTetamu,B1787)&lt;&gt;1),"Isi ID / majlis / nama",IF(COUNTIFS(TetamuTable[ID kumpulan],A1787,TetamuTable[Majlis],B1787)&gt;1,"ID berganda untuk majlis",IF(NOT(ISNUMBER(E1787)),"Semak kapasiti",IF(OR(E1787&lt;1,MOD(E1787,1)&lt;&gt;0),"Semak kapasiti",IF(AND(F1787&lt;&gt;"Belum menjawab",F1787&lt;&gt;"Hadir",F1787&lt;&gt;"Tidak hadir"),"Isi jawapan",IF(F1787="Hadir",IF(NOT(ISNUMBER(G1787)),"Semak jumlah hadir",IF(OR(G1787&lt;1,G1787&gt;E1787,MOD(G1787,1)&lt;&gt;0),"Semak jumlah hadir","OK")),IF(AND(G1787&lt;&gt;"",G1787&lt;&gt;0),"Jumlah perlu kosong / 0","OK")))))))</f>
        <v/>
      </c>
    </row>
    <row r="1788" spans="11:12" ht="30" customHeight="1">
      <c r="K1788" s="9">
        <f>IF(L1788="","",IF(AND(L1788="OK",F1788="Hadir"),G1788,0))</f>
        <v/>
      </c>
      <c r="L1788" s="9">
        <f>IF(AND(A1788="",B1788="",C1788="",D1788="",E1788="",F1788="",G1788="",H1788="",I1788="",J1788=""),"",IF(OR(A1788="",C1788="",COUNTIF(MajlisTetamu,B1788)&lt;&gt;1),"Isi ID / majlis / nama",IF(COUNTIFS(TetamuTable[ID kumpulan],A1788,TetamuTable[Majlis],B1788)&gt;1,"ID berganda untuk majlis",IF(NOT(ISNUMBER(E1788)),"Semak kapasiti",IF(OR(E1788&lt;1,MOD(E1788,1)&lt;&gt;0),"Semak kapasiti",IF(AND(F1788&lt;&gt;"Belum menjawab",F1788&lt;&gt;"Hadir",F1788&lt;&gt;"Tidak hadir"),"Isi jawapan",IF(F1788="Hadir",IF(NOT(ISNUMBER(G1788)),"Semak jumlah hadir",IF(OR(G1788&lt;1,G1788&gt;E1788,MOD(G1788,1)&lt;&gt;0),"Semak jumlah hadir","OK")),IF(AND(G1788&lt;&gt;"",G1788&lt;&gt;0),"Jumlah perlu kosong / 0","OK")))))))</f>
        <v/>
      </c>
    </row>
    <row r="1789" spans="11:12" ht="30" customHeight="1">
      <c r="K1789" s="9">
        <f>IF(L1789="","",IF(AND(L1789="OK",F1789="Hadir"),G1789,0))</f>
        <v/>
      </c>
      <c r="L1789" s="9">
        <f>IF(AND(A1789="",B1789="",C1789="",D1789="",E1789="",F1789="",G1789="",H1789="",I1789="",J1789=""),"",IF(OR(A1789="",C1789="",COUNTIF(MajlisTetamu,B1789)&lt;&gt;1),"Isi ID / majlis / nama",IF(COUNTIFS(TetamuTable[ID kumpulan],A1789,TetamuTable[Majlis],B1789)&gt;1,"ID berganda untuk majlis",IF(NOT(ISNUMBER(E1789)),"Semak kapasiti",IF(OR(E1789&lt;1,MOD(E1789,1)&lt;&gt;0),"Semak kapasiti",IF(AND(F1789&lt;&gt;"Belum menjawab",F1789&lt;&gt;"Hadir",F1789&lt;&gt;"Tidak hadir"),"Isi jawapan",IF(F1789="Hadir",IF(NOT(ISNUMBER(G1789)),"Semak jumlah hadir",IF(OR(G1789&lt;1,G1789&gt;E1789,MOD(G1789,1)&lt;&gt;0),"Semak jumlah hadir","OK")),IF(AND(G1789&lt;&gt;"",G1789&lt;&gt;0),"Jumlah perlu kosong / 0","OK")))))))</f>
        <v/>
      </c>
    </row>
    <row r="1790" spans="11:12" ht="30" customHeight="1">
      <c r="K1790" s="9">
        <f>IF(L1790="","",IF(AND(L1790="OK",F1790="Hadir"),G1790,0))</f>
        <v/>
      </c>
      <c r="L1790" s="9">
        <f>IF(AND(A1790="",B1790="",C1790="",D1790="",E1790="",F1790="",G1790="",H1790="",I1790="",J1790=""),"",IF(OR(A1790="",C1790="",COUNTIF(MajlisTetamu,B1790)&lt;&gt;1),"Isi ID / majlis / nama",IF(COUNTIFS(TetamuTable[ID kumpulan],A1790,TetamuTable[Majlis],B1790)&gt;1,"ID berganda untuk majlis",IF(NOT(ISNUMBER(E1790)),"Semak kapasiti",IF(OR(E1790&lt;1,MOD(E1790,1)&lt;&gt;0),"Semak kapasiti",IF(AND(F1790&lt;&gt;"Belum menjawab",F1790&lt;&gt;"Hadir",F1790&lt;&gt;"Tidak hadir"),"Isi jawapan",IF(F1790="Hadir",IF(NOT(ISNUMBER(G1790)),"Semak jumlah hadir",IF(OR(G1790&lt;1,G1790&gt;E1790,MOD(G1790,1)&lt;&gt;0),"Semak jumlah hadir","OK")),IF(AND(G1790&lt;&gt;"",G1790&lt;&gt;0),"Jumlah perlu kosong / 0","OK")))))))</f>
        <v/>
      </c>
    </row>
    <row r="1791" spans="11:12" ht="30" customHeight="1">
      <c r="K1791" s="9">
        <f>IF(L1791="","",IF(AND(L1791="OK",F1791="Hadir"),G1791,0))</f>
        <v/>
      </c>
      <c r="L1791" s="9">
        <f>IF(AND(A1791="",B1791="",C1791="",D1791="",E1791="",F1791="",G1791="",H1791="",I1791="",J1791=""),"",IF(OR(A1791="",C1791="",COUNTIF(MajlisTetamu,B1791)&lt;&gt;1),"Isi ID / majlis / nama",IF(COUNTIFS(TetamuTable[ID kumpulan],A1791,TetamuTable[Majlis],B1791)&gt;1,"ID berganda untuk majlis",IF(NOT(ISNUMBER(E1791)),"Semak kapasiti",IF(OR(E1791&lt;1,MOD(E1791,1)&lt;&gt;0),"Semak kapasiti",IF(AND(F1791&lt;&gt;"Belum menjawab",F1791&lt;&gt;"Hadir",F1791&lt;&gt;"Tidak hadir"),"Isi jawapan",IF(F1791="Hadir",IF(NOT(ISNUMBER(G1791)),"Semak jumlah hadir",IF(OR(G1791&lt;1,G1791&gt;E1791,MOD(G1791,1)&lt;&gt;0),"Semak jumlah hadir","OK")),IF(AND(G1791&lt;&gt;"",G1791&lt;&gt;0),"Jumlah perlu kosong / 0","OK")))))))</f>
        <v/>
      </c>
    </row>
    <row r="1792" spans="11:12" ht="30" customHeight="1">
      <c r="K1792" s="9">
        <f>IF(L1792="","",IF(AND(L1792="OK",F1792="Hadir"),G1792,0))</f>
        <v/>
      </c>
      <c r="L1792" s="9">
        <f>IF(AND(A1792="",B1792="",C1792="",D1792="",E1792="",F1792="",G1792="",H1792="",I1792="",J1792=""),"",IF(OR(A1792="",C1792="",COUNTIF(MajlisTetamu,B1792)&lt;&gt;1),"Isi ID / majlis / nama",IF(COUNTIFS(TetamuTable[ID kumpulan],A1792,TetamuTable[Majlis],B1792)&gt;1,"ID berganda untuk majlis",IF(NOT(ISNUMBER(E1792)),"Semak kapasiti",IF(OR(E1792&lt;1,MOD(E1792,1)&lt;&gt;0),"Semak kapasiti",IF(AND(F1792&lt;&gt;"Belum menjawab",F1792&lt;&gt;"Hadir",F1792&lt;&gt;"Tidak hadir"),"Isi jawapan",IF(F1792="Hadir",IF(NOT(ISNUMBER(G1792)),"Semak jumlah hadir",IF(OR(G1792&lt;1,G1792&gt;E1792,MOD(G1792,1)&lt;&gt;0),"Semak jumlah hadir","OK")),IF(AND(G1792&lt;&gt;"",G1792&lt;&gt;0),"Jumlah perlu kosong / 0","OK")))))))</f>
        <v/>
      </c>
    </row>
    <row r="1793" spans="11:12" ht="30" customHeight="1">
      <c r="K1793" s="9">
        <f>IF(L1793="","",IF(AND(L1793="OK",F1793="Hadir"),G1793,0))</f>
        <v/>
      </c>
      <c r="L1793" s="9">
        <f>IF(AND(A1793="",B1793="",C1793="",D1793="",E1793="",F1793="",G1793="",H1793="",I1793="",J1793=""),"",IF(OR(A1793="",C1793="",COUNTIF(MajlisTetamu,B1793)&lt;&gt;1),"Isi ID / majlis / nama",IF(COUNTIFS(TetamuTable[ID kumpulan],A1793,TetamuTable[Majlis],B1793)&gt;1,"ID berganda untuk majlis",IF(NOT(ISNUMBER(E1793)),"Semak kapasiti",IF(OR(E1793&lt;1,MOD(E1793,1)&lt;&gt;0),"Semak kapasiti",IF(AND(F1793&lt;&gt;"Belum menjawab",F1793&lt;&gt;"Hadir",F1793&lt;&gt;"Tidak hadir"),"Isi jawapan",IF(F1793="Hadir",IF(NOT(ISNUMBER(G1793)),"Semak jumlah hadir",IF(OR(G1793&lt;1,G1793&gt;E1793,MOD(G1793,1)&lt;&gt;0),"Semak jumlah hadir","OK")),IF(AND(G1793&lt;&gt;"",G1793&lt;&gt;0),"Jumlah perlu kosong / 0","OK")))))))</f>
        <v/>
      </c>
    </row>
    <row r="1794" spans="11:12" ht="30" customHeight="1">
      <c r="K1794" s="9">
        <f>IF(L1794="","",IF(AND(L1794="OK",F1794="Hadir"),G1794,0))</f>
        <v/>
      </c>
      <c r="L1794" s="9">
        <f>IF(AND(A1794="",B1794="",C1794="",D1794="",E1794="",F1794="",G1794="",H1794="",I1794="",J1794=""),"",IF(OR(A1794="",C1794="",COUNTIF(MajlisTetamu,B1794)&lt;&gt;1),"Isi ID / majlis / nama",IF(COUNTIFS(TetamuTable[ID kumpulan],A1794,TetamuTable[Majlis],B1794)&gt;1,"ID berganda untuk majlis",IF(NOT(ISNUMBER(E1794)),"Semak kapasiti",IF(OR(E1794&lt;1,MOD(E1794,1)&lt;&gt;0),"Semak kapasiti",IF(AND(F1794&lt;&gt;"Belum menjawab",F1794&lt;&gt;"Hadir",F1794&lt;&gt;"Tidak hadir"),"Isi jawapan",IF(F1794="Hadir",IF(NOT(ISNUMBER(G1794)),"Semak jumlah hadir",IF(OR(G1794&lt;1,G1794&gt;E1794,MOD(G1794,1)&lt;&gt;0),"Semak jumlah hadir","OK")),IF(AND(G1794&lt;&gt;"",G1794&lt;&gt;0),"Jumlah perlu kosong / 0","OK")))))))</f>
        <v/>
      </c>
    </row>
    <row r="1795" spans="11:12" ht="30" customHeight="1">
      <c r="K1795" s="9">
        <f>IF(L1795="","",IF(AND(L1795="OK",F1795="Hadir"),G1795,0))</f>
        <v/>
      </c>
      <c r="L1795" s="9">
        <f>IF(AND(A1795="",B1795="",C1795="",D1795="",E1795="",F1795="",G1795="",H1795="",I1795="",J1795=""),"",IF(OR(A1795="",C1795="",COUNTIF(MajlisTetamu,B1795)&lt;&gt;1),"Isi ID / majlis / nama",IF(COUNTIFS(TetamuTable[ID kumpulan],A1795,TetamuTable[Majlis],B1795)&gt;1,"ID berganda untuk majlis",IF(NOT(ISNUMBER(E1795)),"Semak kapasiti",IF(OR(E1795&lt;1,MOD(E1795,1)&lt;&gt;0),"Semak kapasiti",IF(AND(F1795&lt;&gt;"Belum menjawab",F1795&lt;&gt;"Hadir",F1795&lt;&gt;"Tidak hadir"),"Isi jawapan",IF(F1795="Hadir",IF(NOT(ISNUMBER(G1795)),"Semak jumlah hadir",IF(OR(G1795&lt;1,G1795&gt;E1795,MOD(G1795,1)&lt;&gt;0),"Semak jumlah hadir","OK")),IF(AND(G1795&lt;&gt;"",G1795&lt;&gt;0),"Jumlah perlu kosong / 0","OK")))))))</f>
        <v/>
      </c>
    </row>
    <row r="1796" spans="11:12" ht="30" customHeight="1">
      <c r="K1796" s="9">
        <f>IF(L1796="","",IF(AND(L1796="OK",F1796="Hadir"),G1796,0))</f>
        <v/>
      </c>
      <c r="L1796" s="9">
        <f>IF(AND(A1796="",B1796="",C1796="",D1796="",E1796="",F1796="",G1796="",H1796="",I1796="",J1796=""),"",IF(OR(A1796="",C1796="",COUNTIF(MajlisTetamu,B1796)&lt;&gt;1),"Isi ID / majlis / nama",IF(COUNTIFS(TetamuTable[ID kumpulan],A1796,TetamuTable[Majlis],B1796)&gt;1,"ID berganda untuk majlis",IF(NOT(ISNUMBER(E1796)),"Semak kapasiti",IF(OR(E1796&lt;1,MOD(E1796,1)&lt;&gt;0),"Semak kapasiti",IF(AND(F1796&lt;&gt;"Belum menjawab",F1796&lt;&gt;"Hadir",F1796&lt;&gt;"Tidak hadir"),"Isi jawapan",IF(F1796="Hadir",IF(NOT(ISNUMBER(G1796)),"Semak jumlah hadir",IF(OR(G1796&lt;1,G1796&gt;E1796,MOD(G1796,1)&lt;&gt;0),"Semak jumlah hadir","OK")),IF(AND(G1796&lt;&gt;"",G1796&lt;&gt;0),"Jumlah perlu kosong / 0","OK")))))))</f>
        <v/>
      </c>
    </row>
    <row r="1797" spans="11:12" ht="30" customHeight="1">
      <c r="K1797" s="9">
        <f>IF(L1797="","",IF(AND(L1797="OK",F1797="Hadir"),G1797,0))</f>
        <v/>
      </c>
      <c r="L1797" s="9">
        <f>IF(AND(A1797="",B1797="",C1797="",D1797="",E1797="",F1797="",G1797="",H1797="",I1797="",J1797=""),"",IF(OR(A1797="",C1797="",COUNTIF(MajlisTetamu,B1797)&lt;&gt;1),"Isi ID / majlis / nama",IF(COUNTIFS(TetamuTable[ID kumpulan],A1797,TetamuTable[Majlis],B1797)&gt;1,"ID berganda untuk majlis",IF(NOT(ISNUMBER(E1797)),"Semak kapasiti",IF(OR(E1797&lt;1,MOD(E1797,1)&lt;&gt;0),"Semak kapasiti",IF(AND(F1797&lt;&gt;"Belum menjawab",F1797&lt;&gt;"Hadir",F1797&lt;&gt;"Tidak hadir"),"Isi jawapan",IF(F1797="Hadir",IF(NOT(ISNUMBER(G1797)),"Semak jumlah hadir",IF(OR(G1797&lt;1,G1797&gt;E1797,MOD(G1797,1)&lt;&gt;0),"Semak jumlah hadir","OK")),IF(AND(G1797&lt;&gt;"",G1797&lt;&gt;0),"Jumlah perlu kosong / 0","OK")))))))</f>
        <v/>
      </c>
    </row>
    <row r="1798" spans="11:12" ht="30" customHeight="1">
      <c r="K1798" s="9">
        <f>IF(L1798="","",IF(AND(L1798="OK",F1798="Hadir"),G1798,0))</f>
        <v/>
      </c>
      <c r="L1798" s="9">
        <f>IF(AND(A1798="",B1798="",C1798="",D1798="",E1798="",F1798="",G1798="",H1798="",I1798="",J1798=""),"",IF(OR(A1798="",C1798="",COUNTIF(MajlisTetamu,B1798)&lt;&gt;1),"Isi ID / majlis / nama",IF(COUNTIFS(TetamuTable[ID kumpulan],A1798,TetamuTable[Majlis],B1798)&gt;1,"ID berganda untuk majlis",IF(NOT(ISNUMBER(E1798)),"Semak kapasiti",IF(OR(E1798&lt;1,MOD(E1798,1)&lt;&gt;0),"Semak kapasiti",IF(AND(F1798&lt;&gt;"Belum menjawab",F1798&lt;&gt;"Hadir",F1798&lt;&gt;"Tidak hadir"),"Isi jawapan",IF(F1798="Hadir",IF(NOT(ISNUMBER(G1798)),"Semak jumlah hadir",IF(OR(G1798&lt;1,G1798&gt;E1798,MOD(G1798,1)&lt;&gt;0),"Semak jumlah hadir","OK")),IF(AND(G1798&lt;&gt;"",G1798&lt;&gt;0),"Jumlah perlu kosong / 0","OK")))))))</f>
        <v/>
      </c>
    </row>
    <row r="1799" spans="11:12" ht="30" customHeight="1">
      <c r="K1799" s="9">
        <f>IF(L1799="","",IF(AND(L1799="OK",F1799="Hadir"),G1799,0))</f>
        <v/>
      </c>
      <c r="L1799" s="9">
        <f>IF(AND(A1799="",B1799="",C1799="",D1799="",E1799="",F1799="",G1799="",H1799="",I1799="",J1799=""),"",IF(OR(A1799="",C1799="",COUNTIF(MajlisTetamu,B1799)&lt;&gt;1),"Isi ID / majlis / nama",IF(COUNTIFS(TetamuTable[ID kumpulan],A1799,TetamuTable[Majlis],B1799)&gt;1,"ID berganda untuk majlis",IF(NOT(ISNUMBER(E1799)),"Semak kapasiti",IF(OR(E1799&lt;1,MOD(E1799,1)&lt;&gt;0),"Semak kapasiti",IF(AND(F1799&lt;&gt;"Belum menjawab",F1799&lt;&gt;"Hadir",F1799&lt;&gt;"Tidak hadir"),"Isi jawapan",IF(F1799="Hadir",IF(NOT(ISNUMBER(G1799)),"Semak jumlah hadir",IF(OR(G1799&lt;1,G1799&gt;E1799,MOD(G1799,1)&lt;&gt;0),"Semak jumlah hadir","OK")),IF(AND(G1799&lt;&gt;"",G1799&lt;&gt;0),"Jumlah perlu kosong / 0","OK")))))))</f>
        <v/>
      </c>
    </row>
    <row r="1800" spans="11:12" ht="30" customHeight="1">
      <c r="K1800" s="9">
        <f>IF(L1800="","",IF(AND(L1800="OK",F1800="Hadir"),G1800,0))</f>
        <v/>
      </c>
      <c r="L1800" s="9">
        <f>IF(AND(A1800="",B1800="",C1800="",D1800="",E1800="",F1800="",G1800="",H1800="",I1800="",J1800=""),"",IF(OR(A1800="",C1800="",COUNTIF(MajlisTetamu,B1800)&lt;&gt;1),"Isi ID / majlis / nama",IF(COUNTIFS(TetamuTable[ID kumpulan],A1800,TetamuTable[Majlis],B1800)&gt;1,"ID berganda untuk majlis",IF(NOT(ISNUMBER(E1800)),"Semak kapasiti",IF(OR(E1800&lt;1,MOD(E1800,1)&lt;&gt;0),"Semak kapasiti",IF(AND(F1800&lt;&gt;"Belum menjawab",F1800&lt;&gt;"Hadir",F1800&lt;&gt;"Tidak hadir"),"Isi jawapan",IF(F1800="Hadir",IF(NOT(ISNUMBER(G1800)),"Semak jumlah hadir",IF(OR(G1800&lt;1,G1800&gt;E1800,MOD(G1800,1)&lt;&gt;0),"Semak jumlah hadir","OK")),IF(AND(G1800&lt;&gt;"",G1800&lt;&gt;0),"Jumlah perlu kosong / 0","OK")))))))</f>
        <v/>
      </c>
    </row>
    <row r="1801" spans="11:12" ht="30" customHeight="1">
      <c r="K1801" s="9">
        <f>IF(L1801="","",IF(AND(L1801="OK",F1801="Hadir"),G1801,0))</f>
        <v/>
      </c>
      <c r="L1801" s="9">
        <f>IF(AND(A1801="",B1801="",C1801="",D1801="",E1801="",F1801="",G1801="",H1801="",I1801="",J1801=""),"",IF(OR(A1801="",C1801="",COUNTIF(MajlisTetamu,B1801)&lt;&gt;1),"Isi ID / majlis / nama",IF(COUNTIFS(TetamuTable[ID kumpulan],A1801,TetamuTable[Majlis],B1801)&gt;1,"ID berganda untuk majlis",IF(NOT(ISNUMBER(E1801)),"Semak kapasiti",IF(OR(E1801&lt;1,MOD(E1801,1)&lt;&gt;0),"Semak kapasiti",IF(AND(F1801&lt;&gt;"Belum menjawab",F1801&lt;&gt;"Hadir",F1801&lt;&gt;"Tidak hadir"),"Isi jawapan",IF(F1801="Hadir",IF(NOT(ISNUMBER(G1801)),"Semak jumlah hadir",IF(OR(G1801&lt;1,G1801&gt;E1801,MOD(G1801,1)&lt;&gt;0),"Semak jumlah hadir","OK")),IF(AND(G1801&lt;&gt;"",G1801&lt;&gt;0),"Jumlah perlu kosong / 0","OK")))))))</f>
        <v/>
      </c>
    </row>
    <row r="1802" spans="11:12" ht="30" customHeight="1">
      <c r="K1802" s="9">
        <f>IF(L1802="","",IF(AND(L1802="OK",F1802="Hadir"),G1802,0))</f>
        <v/>
      </c>
      <c r="L1802" s="9">
        <f>IF(AND(A1802="",B1802="",C1802="",D1802="",E1802="",F1802="",G1802="",H1802="",I1802="",J1802=""),"",IF(OR(A1802="",C1802="",COUNTIF(MajlisTetamu,B1802)&lt;&gt;1),"Isi ID / majlis / nama",IF(COUNTIFS(TetamuTable[ID kumpulan],A1802,TetamuTable[Majlis],B1802)&gt;1,"ID berganda untuk majlis",IF(NOT(ISNUMBER(E1802)),"Semak kapasiti",IF(OR(E1802&lt;1,MOD(E1802,1)&lt;&gt;0),"Semak kapasiti",IF(AND(F1802&lt;&gt;"Belum menjawab",F1802&lt;&gt;"Hadir",F1802&lt;&gt;"Tidak hadir"),"Isi jawapan",IF(F1802="Hadir",IF(NOT(ISNUMBER(G1802)),"Semak jumlah hadir",IF(OR(G1802&lt;1,G1802&gt;E1802,MOD(G1802,1)&lt;&gt;0),"Semak jumlah hadir","OK")),IF(AND(G1802&lt;&gt;"",G1802&lt;&gt;0),"Jumlah perlu kosong / 0","OK")))))))</f>
        <v/>
      </c>
    </row>
    <row r="1803" spans="11:12" ht="30" customHeight="1">
      <c r="K1803" s="9">
        <f>IF(L1803="","",IF(AND(L1803="OK",F1803="Hadir"),G1803,0))</f>
        <v/>
      </c>
      <c r="L1803" s="9">
        <f>IF(AND(A1803="",B1803="",C1803="",D1803="",E1803="",F1803="",G1803="",H1803="",I1803="",J1803=""),"",IF(OR(A1803="",C1803="",COUNTIF(MajlisTetamu,B1803)&lt;&gt;1),"Isi ID / majlis / nama",IF(COUNTIFS(TetamuTable[ID kumpulan],A1803,TetamuTable[Majlis],B1803)&gt;1,"ID berganda untuk majlis",IF(NOT(ISNUMBER(E1803)),"Semak kapasiti",IF(OR(E1803&lt;1,MOD(E1803,1)&lt;&gt;0),"Semak kapasiti",IF(AND(F1803&lt;&gt;"Belum menjawab",F1803&lt;&gt;"Hadir",F1803&lt;&gt;"Tidak hadir"),"Isi jawapan",IF(F1803="Hadir",IF(NOT(ISNUMBER(G1803)),"Semak jumlah hadir",IF(OR(G1803&lt;1,G1803&gt;E1803,MOD(G1803,1)&lt;&gt;0),"Semak jumlah hadir","OK")),IF(AND(G1803&lt;&gt;"",G1803&lt;&gt;0),"Jumlah perlu kosong / 0","OK")))))))</f>
        <v/>
      </c>
    </row>
    <row r="1804" spans="11:12" ht="30" customHeight="1">
      <c r="K1804" s="9">
        <f>IF(L1804="","",IF(AND(L1804="OK",F1804="Hadir"),G1804,0))</f>
        <v/>
      </c>
      <c r="L1804" s="9">
        <f>IF(AND(A1804="",B1804="",C1804="",D1804="",E1804="",F1804="",G1804="",H1804="",I1804="",J1804=""),"",IF(OR(A1804="",C1804="",COUNTIF(MajlisTetamu,B1804)&lt;&gt;1),"Isi ID / majlis / nama",IF(COUNTIFS(TetamuTable[ID kumpulan],A1804,TetamuTable[Majlis],B1804)&gt;1,"ID berganda untuk majlis",IF(NOT(ISNUMBER(E1804)),"Semak kapasiti",IF(OR(E1804&lt;1,MOD(E1804,1)&lt;&gt;0),"Semak kapasiti",IF(AND(F1804&lt;&gt;"Belum menjawab",F1804&lt;&gt;"Hadir",F1804&lt;&gt;"Tidak hadir"),"Isi jawapan",IF(F1804="Hadir",IF(NOT(ISNUMBER(G1804)),"Semak jumlah hadir",IF(OR(G1804&lt;1,G1804&gt;E1804,MOD(G1804,1)&lt;&gt;0),"Semak jumlah hadir","OK")),IF(AND(G1804&lt;&gt;"",G1804&lt;&gt;0),"Jumlah perlu kosong / 0","OK")))))))</f>
        <v/>
      </c>
    </row>
    <row r="1805" spans="11:12" ht="30" customHeight="1">
      <c r="K1805" s="9">
        <f>IF(L1805="","",IF(AND(L1805="OK",F1805="Hadir"),G1805,0))</f>
        <v/>
      </c>
      <c r="L1805" s="9">
        <f>IF(AND(A1805="",B1805="",C1805="",D1805="",E1805="",F1805="",G1805="",H1805="",I1805="",J1805=""),"",IF(OR(A1805="",C1805="",COUNTIF(MajlisTetamu,B1805)&lt;&gt;1),"Isi ID / majlis / nama",IF(COUNTIFS(TetamuTable[ID kumpulan],A1805,TetamuTable[Majlis],B1805)&gt;1,"ID berganda untuk majlis",IF(NOT(ISNUMBER(E1805)),"Semak kapasiti",IF(OR(E1805&lt;1,MOD(E1805,1)&lt;&gt;0),"Semak kapasiti",IF(AND(F1805&lt;&gt;"Belum menjawab",F1805&lt;&gt;"Hadir",F1805&lt;&gt;"Tidak hadir"),"Isi jawapan",IF(F1805="Hadir",IF(NOT(ISNUMBER(G1805)),"Semak jumlah hadir",IF(OR(G1805&lt;1,G1805&gt;E1805,MOD(G1805,1)&lt;&gt;0),"Semak jumlah hadir","OK")),IF(AND(G1805&lt;&gt;"",G1805&lt;&gt;0),"Jumlah perlu kosong / 0","OK")))))))</f>
        <v/>
      </c>
    </row>
    <row r="1806" spans="11:12" ht="30" customHeight="1">
      <c r="K1806" s="9">
        <f>IF(L1806="","",IF(AND(L1806="OK",F1806="Hadir"),G1806,0))</f>
        <v/>
      </c>
      <c r="L1806" s="9">
        <f>IF(AND(A1806="",B1806="",C1806="",D1806="",E1806="",F1806="",G1806="",H1806="",I1806="",J1806=""),"",IF(OR(A1806="",C1806="",COUNTIF(MajlisTetamu,B1806)&lt;&gt;1),"Isi ID / majlis / nama",IF(COUNTIFS(TetamuTable[ID kumpulan],A1806,TetamuTable[Majlis],B1806)&gt;1,"ID berganda untuk majlis",IF(NOT(ISNUMBER(E1806)),"Semak kapasiti",IF(OR(E1806&lt;1,MOD(E1806,1)&lt;&gt;0),"Semak kapasiti",IF(AND(F1806&lt;&gt;"Belum menjawab",F1806&lt;&gt;"Hadir",F1806&lt;&gt;"Tidak hadir"),"Isi jawapan",IF(F1806="Hadir",IF(NOT(ISNUMBER(G1806)),"Semak jumlah hadir",IF(OR(G1806&lt;1,G1806&gt;E1806,MOD(G1806,1)&lt;&gt;0),"Semak jumlah hadir","OK")),IF(AND(G1806&lt;&gt;"",G1806&lt;&gt;0),"Jumlah perlu kosong / 0","OK")))))))</f>
        <v/>
      </c>
    </row>
    <row r="1807" spans="11:12" ht="30" customHeight="1">
      <c r="K1807" s="9">
        <f>IF(L1807="","",IF(AND(L1807="OK",F1807="Hadir"),G1807,0))</f>
        <v/>
      </c>
      <c r="L1807" s="9">
        <f>IF(AND(A1807="",B1807="",C1807="",D1807="",E1807="",F1807="",G1807="",H1807="",I1807="",J1807=""),"",IF(OR(A1807="",C1807="",COUNTIF(MajlisTetamu,B1807)&lt;&gt;1),"Isi ID / majlis / nama",IF(COUNTIFS(TetamuTable[ID kumpulan],A1807,TetamuTable[Majlis],B1807)&gt;1,"ID berganda untuk majlis",IF(NOT(ISNUMBER(E1807)),"Semak kapasiti",IF(OR(E1807&lt;1,MOD(E1807,1)&lt;&gt;0),"Semak kapasiti",IF(AND(F1807&lt;&gt;"Belum menjawab",F1807&lt;&gt;"Hadir",F1807&lt;&gt;"Tidak hadir"),"Isi jawapan",IF(F1807="Hadir",IF(NOT(ISNUMBER(G1807)),"Semak jumlah hadir",IF(OR(G1807&lt;1,G1807&gt;E1807,MOD(G1807,1)&lt;&gt;0),"Semak jumlah hadir","OK")),IF(AND(G1807&lt;&gt;"",G1807&lt;&gt;0),"Jumlah perlu kosong / 0","OK")))))))</f>
        <v/>
      </c>
    </row>
    <row r="1808" spans="11:12" ht="30" customHeight="1">
      <c r="K1808" s="9">
        <f>IF(L1808="","",IF(AND(L1808="OK",F1808="Hadir"),G1808,0))</f>
        <v/>
      </c>
      <c r="L1808" s="9">
        <f>IF(AND(A1808="",B1808="",C1808="",D1808="",E1808="",F1808="",G1808="",H1808="",I1808="",J1808=""),"",IF(OR(A1808="",C1808="",COUNTIF(MajlisTetamu,B1808)&lt;&gt;1),"Isi ID / majlis / nama",IF(COUNTIFS(TetamuTable[ID kumpulan],A1808,TetamuTable[Majlis],B1808)&gt;1,"ID berganda untuk majlis",IF(NOT(ISNUMBER(E1808)),"Semak kapasiti",IF(OR(E1808&lt;1,MOD(E1808,1)&lt;&gt;0),"Semak kapasiti",IF(AND(F1808&lt;&gt;"Belum menjawab",F1808&lt;&gt;"Hadir",F1808&lt;&gt;"Tidak hadir"),"Isi jawapan",IF(F1808="Hadir",IF(NOT(ISNUMBER(G1808)),"Semak jumlah hadir",IF(OR(G1808&lt;1,G1808&gt;E1808,MOD(G1808,1)&lt;&gt;0),"Semak jumlah hadir","OK")),IF(AND(G1808&lt;&gt;"",G1808&lt;&gt;0),"Jumlah perlu kosong / 0","OK")))))))</f>
        <v/>
      </c>
    </row>
    <row r="1809" spans="11:12" ht="30" customHeight="1">
      <c r="K1809" s="9">
        <f>IF(L1809="","",IF(AND(L1809="OK",F1809="Hadir"),G1809,0))</f>
        <v/>
      </c>
      <c r="L1809" s="9">
        <f>IF(AND(A1809="",B1809="",C1809="",D1809="",E1809="",F1809="",G1809="",H1809="",I1809="",J1809=""),"",IF(OR(A1809="",C1809="",COUNTIF(MajlisTetamu,B1809)&lt;&gt;1),"Isi ID / majlis / nama",IF(COUNTIFS(TetamuTable[ID kumpulan],A1809,TetamuTable[Majlis],B1809)&gt;1,"ID berganda untuk majlis",IF(NOT(ISNUMBER(E1809)),"Semak kapasiti",IF(OR(E1809&lt;1,MOD(E1809,1)&lt;&gt;0),"Semak kapasiti",IF(AND(F1809&lt;&gt;"Belum menjawab",F1809&lt;&gt;"Hadir",F1809&lt;&gt;"Tidak hadir"),"Isi jawapan",IF(F1809="Hadir",IF(NOT(ISNUMBER(G1809)),"Semak jumlah hadir",IF(OR(G1809&lt;1,G1809&gt;E1809,MOD(G1809,1)&lt;&gt;0),"Semak jumlah hadir","OK")),IF(AND(G1809&lt;&gt;"",G1809&lt;&gt;0),"Jumlah perlu kosong / 0","OK")))))))</f>
        <v/>
      </c>
    </row>
    <row r="1810" spans="11:12" ht="30" customHeight="1">
      <c r="K1810" s="9">
        <f>IF(L1810="","",IF(AND(L1810="OK",F1810="Hadir"),G1810,0))</f>
        <v/>
      </c>
      <c r="L1810" s="9">
        <f>IF(AND(A1810="",B1810="",C1810="",D1810="",E1810="",F1810="",G1810="",H1810="",I1810="",J1810=""),"",IF(OR(A1810="",C1810="",COUNTIF(MajlisTetamu,B1810)&lt;&gt;1),"Isi ID / majlis / nama",IF(COUNTIFS(TetamuTable[ID kumpulan],A1810,TetamuTable[Majlis],B1810)&gt;1,"ID berganda untuk majlis",IF(NOT(ISNUMBER(E1810)),"Semak kapasiti",IF(OR(E1810&lt;1,MOD(E1810,1)&lt;&gt;0),"Semak kapasiti",IF(AND(F1810&lt;&gt;"Belum menjawab",F1810&lt;&gt;"Hadir",F1810&lt;&gt;"Tidak hadir"),"Isi jawapan",IF(F1810="Hadir",IF(NOT(ISNUMBER(G1810)),"Semak jumlah hadir",IF(OR(G1810&lt;1,G1810&gt;E1810,MOD(G1810,1)&lt;&gt;0),"Semak jumlah hadir","OK")),IF(AND(G1810&lt;&gt;"",G1810&lt;&gt;0),"Jumlah perlu kosong / 0","OK")))))))</f>
        <v/>
      </c>
    </row>
    <row r="1811" spans="11:12" ht="30" customHeight="1">
      <c r="K1811" s="9">
        <f>IF(L1811="","",IF(AND(L1811="OK",F1811="Hadir"),G1811,0))</f>
        <v/>
      </c>
      <c r="L1811" s="9">
        <f>IF(AND(A1811="",B1811="",C1811="",D1811="",E1811="",F1811="",G1811="",H1811="",I1811="",J1811=""),"",IF(OR(A1811="",C1811="",COUNTIF(MajlisTetamu,B1811)&lt;&gt;1),"Isi ID / majlis / nama",IF(COUNTIFS(TetamuTable[ID kumpulan],A1811,TetamuTable[Majlis],B1811)&gt;1,"ID berganda untuk majlis",IF(NOT(ISNUMBER(E1811)),"Semak kapasiti",IF(OR(E1811&lt;1,MOD(E1811,1)&lt;&gt;0),"Semak kapasiti",IF(AND(F1811&lt;&gt;"Belum menjawab",F1811&lt;&gt;"Hadir",F1811&lt;&gt;"Tidak hadir"),"Isi jawapan",IF(F1811="Hadir",IF(NOT(ISNUMBER(G1811)),"Semak jumlah hadir",IF(OR(G1811&lt;1,G1811&gt;E1811,MOD(G1811,1)&lt;&gt;0),"Semak jumlah hadir","OK")),IF(AND(G1811&lt;&gt;"",G1811&lt;&gt;0),"Jumlah perlu kosong / 0","OK")))))))</f>
        <v/>
      </c>
    </row>
    <row r="1812" spans="11:12" ht="30" customHeight="1">
      <c r="K1812" s="9">
        <f>IF(L1812="","",IF(AND(L1812="OK",F1812="Hadir"),G1812,0))</f>
        <v/>
      </c>
      <c r="L1812" s="9">
        <f>IF(AND(A1812="",B1812="",C1812="",D1812="",E1812="",F1812="",G1812="",H1812="",I1812="",J1812=""),"",IF(OR(A1812="",C1812="",COUNTIF(MajlisTetamu,B1812)&lt;&gt;1),"Isi ID / majlis / nama",IF(COUNTIFS(TetamuTable[ID kumpulan],A1812,TetamuTable[Majlis],B1812)&gt;1,"ID berganda untuk majlis",IF(NOT(ISNUMBER(E1812)),"Semak kapasiti",IF(OR(E1812&lt;1,MOD(E1812,1)&lt;&gt;0),"Semak kapasiti",IF(AND(F1812&lt;&gt;"Belum menjawab",F1812&lt;&gt;"Hadir",F1812&lt;&gt;"Tidak hadir"),"Isi jawapan",IF(F1812="Hadir",IF(NOT(ISNUMBER(G1812)),"Semak jumlah hadir",IF(OR(G1812&lt;1,G1812&gt;E1812,MOD(G1812,1)&lt;&gt;0),"Semak jumlah hadir","OK")),IF(AND(G1812&lt;&gt;"",G1812&lt;&gt;0),"Jumlah perlu kosong / 0","OK")))))))</f>
        <v/>
      </c>
    </row>
    <row r="1813" spans="11:12" ht="30" customHeight="1">
      <c r="K1813" s="9">
        <f>IF(L1813="","",IF(AND(L1813="OK",F1813="Hadir"),G1813,0))</f>
        <v/>
      </c>
      <c r="L1813" s="9">
        <f>IF(AND(A1813="",B1813="",C1813="",D1813="",E1813="",F1813="",G1813="",H1813="",I1813="",J1813=""),"",IF(OR(A1813="",C1813="",COUNTIF(MajlisTetamu,B1813)&lt;&gt;1),"Isi ID / majlis / nama",IF(COUNTIFS(TetamuTable[ID kumpulan],A1813,TetamuTable[Majlis],B1813)&gt;1,"ID berganda untuk majlis",IF(NOT(ISNUMBER(E1813)),"Semak kapasiti",IF(OR(E1813&lt;1,MOD(E1813,1)&lt;&gt;0),"Semak kapasiti",IF(AND(F1813&lt;&gt;"Belum menjawab",F1813&lt;&gt;"Hadir",F1813&lt;&gt;"Tidak hadir"),"Isi jawapan",IF(F1813="Hadir",IF(NOT(ISNUMBER(G1813)),"Semak jumlah hadir",IF(OR(G1813&lt;1,G1813&gt;E1813,MOD(G1813,1)&lt;&gt;0),"Semak jumlah hadir","OK")),IF(AND(G1813&lt;&gt;"",G1813&lt;&gt;0),"Jumlah perlu kosong / 0","OK")))))))</f>
        <v/>
      </c>
    </row>
    <row r="1814" spans="11:12" ht="30" customHeight="1">
      <c r="K1814" s="9">
        <f>IF(L1814="","",IF(AND(L1814="OK",F1814="Hadir"),G1814,0))</f>
        <v/>
      </c>
      <c r="L1814" s="9">
        <f>IF(AND(A1814="",B1814="",C1814="",D1814="",E1814="",F1814="",G1814="",H1814="",I1814="",J1814=""),"",IF(OR(A1814="",C1814="",COUNTIF(MajlisTetamu,B1814)&lt;&gt;1),"Isi ID / majlis / nama",IF(COUNTIFS(TetamuTable[ID kumpulan],A1814,TetamuTable[Majlis],B1814)&gt;1,"ID berganda untuk majlis",IF(NOT(ISNUMBER(E1814)),"Semak kapasiti",IF(OR(E1814&lt;1,MOD(E1814,1)&lt;&gt;0),"Semak kapasiti",IF(AND(F1814&lt;&gt;"Belum menjawab",F1814&lt;&gt;"Hadir",F1814&lt;&gt;"Tidak hadir"),"Isi jawapan",IF(F1814="Hadir",IF(NOT(ISNUMBER(G1814)),"Semak jumlah hadir",IF(OR(G1814&lt;1,G1814&gt;E1814,MOD(G1814,1)&lt;&gt;0),"Semak jumlah hadir","OK")),IF(AND(G1814&lt;&gt;"",G1814&lt;&gt;0),"Jumlah perlu kosong / 0","OK")))))))</f>
        <v/>
      </c>
    </row>
    <row r="1815" spans="11:12" ht="30" customHeight="1">
      <c r="K1815" s="9">
        <f>IF(L1815="","",IF(AND(L1815="OK",F1815="Hadir"),G1815,0))</f>
        <v/>
      </c>
      <c r="L1815" s="9">
        <f>IF(AND(A1815="",B1815="",C1815="",D1815="",E1815="",F1815="",G1815="",H1815="",I1815="",J1815=""),"",IF(OR(A1815="",C1815="",COUNTIF(MajlisTetamu,B1815)&lt;&gt;1),"Isi ID / majlis / nama",IF(COUNTIFS(TetamuTable[ID kumpulan],A1815,TetamuTable[Majlis],B1815)&gt;1,"ID berganda untuk majlis",IF(NOT(ISNUMBER(E1815)),"Semak kapasiti",IF(OR(E1815&lt;1,MOD(E1815,1)&lt;&gt;0),"Semak kapasiti",IF(AND(F1815&lt;&gt;"Belum menjawab",F1815&lt;&gt;"Hadir",F1815&lt;&gt;"Tidak hadir"),"Isi jawapan",IF(F1815="Hadir",IF(NOT(ISNUMBER(G1815)),"Semak jumlah hadir",IF(OR(G1815&lt;1,G1815&gt;E1815,MOD(G1815,1)&lt;&gt;0),"Semak jumlah hadir","OK")),IF(AND(G1815&lt;&gt;"",G1815&lt;&gt;0),"Jumlah perlu kosong / 0","OK")))))))</f>
        <v/>
      </c>
    </row>
    <row r="1816" spans="11:12" ht="30" customHeight="1">
      <c r="K1816" s="9">
        <f>IF(L1816="","",IF(AND(L1816="OK",F1816="Hadir"),G1816,0))</f>
        <v/>
      </c>
      <c r="L1816" s="9">
        <f>IF(AND(A1816="",B1816="",C1816="",D1816="",E1816="",F1816="",G1816="",H1816="",I1816="",J1816=""),"",IF(OR(A1816="",C1816="",COUNTIF(MajlisTetamu,B1816)&lt;&gt;1),"Isi ID / majlis / nama",IF(COUNTIFS(TetamuTable[ID kumpulan],A1816,TetamuTable[Majlis],B1816)&gt;1,"ID berganda untuk majlis",IF(NOT(ISNUMBER(E1816)),"Semak kapasiti",IF(OR(E1816&lt;1,MOD(E1816,1)&lt;&gt;0),"Semak kapasiti",IF(AND(F1816&lt;&gt;"Belum menjawab",F1816&lt;&gt;"Hadir",F1816&lt;&gt;"Tidak hadir"),"Isi jawapan",IF(F1816="Hadir",IF(NOT(ISNUMBER(G1816)),"Semak jumlah hadir",IF(OR(G1816&lt;1,G1816&gt;E1816,MOD(G1816,1)&lt;&gt;0),"Semak jumlah hadir","OK")),IF(AND(G1816&lt;&gt;"",G1816&lt;&gt;0),"Jumlah perlu kosong / 0","OK")))))))</f>
        <v/>
      </c>
    </row>
    <row r="1817" spans="11:12" ht="30" customHeight="1">
      <c r="K1817" s="9">
        <f>IF(L1817="","",IF(AND(L1817="OK",F1817="Hadir"),G1817,0))</f>
        <v/>
      </c>
      <c r="L1817" s="9">
        <f>IF(AND(A1817="",B1817="",C1817="",D1817="",E1817="",F1817="",G1817="",H1817="",I1817="",J1817=""),"",IF(OR(A1817="",C1817="",COUNTIF(MajlisTetamu,B1817)&lt;&gt;1),"Isi ID / majlis / nama",IF(COUNTIFS(TetamuTable[ID kumpulan],A1817,TetamuTable[Majlis],B1817)&gt;1,"ID berganda untuk majlis",IF(NOT(ISNUMBER(E1817)),"Semak kapasiti",IF(OR(E1817&lt;1,MOD(E1817,1)&lt;&gt;0),"Semak kapasiti",IF(AND(F1817&lt;&gt;"Belum menjawab",F1817&lt;&gt;"Hadir",F1817&lt;&gt;"Tidak hadir"),"Isi jawapan",IF(F1817="Hadir",IF(NOT(ISNUMBER(G1817)),"Semak jumlah hadir",IF(OR(G1817&lt;1,G1817&gt;E1817,MOD(G1817,1)&lt;&gt;0),"Semak jumlah hadir","OK")),IF(AND(G1817&lt;&gt;"",G1817&lt;&gt;0),"Jumlah perlu kosong / 0","OK")))))))</f>
        <v/>
      </c>
    </row>
    <row r="1818" spans="11:12" ht="30" customHeight="1">
      <c r="K1818" s="9">
        <f>IF(L1818="","",IF(AND(L1818="OK",F1818="Hadir"),G1818,0))</f>
        <v/>
      </c>
      <c r="L1818" s="9">
        <f>IF(AND(A1818="",B1818="",C1818="",D1818="",E1818="",F1818="",G1818="",H1818="",I1818="",J1818=""),"",IF(OR(A1818="",C1818="",COUNTIF(MajlisTetamu,B1818)&lt;&gt;1),"Isi ID / majlis / nama",IF(COUNTIFS(TetamuTable[ID kumpulan],A1818,TetamuTable[Majlis],B1818)&gt;1,"ID berganda untuk majlis",IF(NOT(ISNUMBER(E1818)),"Semak kapasiti",IF(OR(E1818&lt;1,MOD(E1818,1)&lt;&gt;0),"Semak kapasiti",IF(AND(F1818&lt;&gt;"Belum menjawab",F1818&lt;&gt;"Hadir",F1818&lt;&gt;"Tidak hadir"),"Isi jawapan",IF(F1818="Hadir",IF(NOT(ISNUMBER(G1818)),"Semak jumlah hadir",IF(OR(G1818&lt;1,G1818&gt;E1818,MOD(G1818,1)&lt;&gt;0),"Semak jumlah hadir","OK")),IF(AND(G1818&lt;&gt;"",G1818&lt;&gt;0),"Jumlah perlu kosong / 0","OK")))))))</f>
        <v/>
      </c>
    </row>
    <row r="1819" spans="11:12" ht="30" customHeight="1">
      <c r="K1819" s="9">
        <f>IF(L1819="","",IF(AND(L1819="OK",F1819="Hadir"),G1819,0))</f>
        <v/>
      </c>
      <c r="L1819" s="9">
        <f>IF(AND(A1819="",B1819="",C1819="",D1819="",E1819="",F1819="",G1819="",H1819="",I1819="",J1819=""),"",IF(OR(A1819="",C1819="",COUNTIF(MajlisTetamu,B1819)&lt;&gt;1),"Isi ID / majlis / nama",IF(COUNTIFS(TetamuTable[ID kumpulan],A1819,TetamuTable[Majlis],B1819)&gt;1,"ID berganda untuk majlis",IF(NOT(ISNUMBER(E1819)),"Semak kapasiti",IF(OR(E1819&lt;1,MOD(E1819,1)&lt;&gt;0),"Semak kapasiti",IF(AND(F1819&lt;&gt;"Belum menjawab",F1819&lt;&gt;"Hadir",F1819&lt;&gt;"Tidak hadir"),"Isi jawapan",IF(F1819="Hadir",IF(NOT(ISNUMBER(G1819)),"Semak jumlah hadir",IF(OR(G1819&lt;1,G1819&gt;E1819,MOD(G1819,1)&lt;&gt;0),"Semak jumlah hadir","OK")),IF(AND(G1819&lt;&gt;"",G1819&lt;&gt;0),"Jumlah perlu kosong / 0","OK")))))))</f>
        <v/>
      </c>
    </row>
    <row r="1820" spans="11:12" ht="30" customHeight="1">
      <c r="K1820" s="9">
        <f>IF(L1820="","",IF(AND(L1820="OK",F1820="Hadir"),G1820,0))</f>
        <v/>
      </c>
      <c r="L1820" s="9">
        <f>IF(AND(A1820="",B1820="",C1820="",D1820="",E1820="",F1820="",G1820="",H1820="",I1820="",J1820=""),"",IF(OR(A1820="",C1820="",COUNTIF(MajlisTetamu,B1820)&lt;&gt;1),"Isi ID / majlis / nama",IF(COUNTIFS(TetamuTable[ID kumpulan],A1820,TetamuTable[Majlis],B1820)&gt;1,"ID berganda untuk majlis",IF(NOT(ISNUMBER(E1820)),"Semak kapasiti",IF(OR(E1820&lt;1,MOD(E1820,1)&lt;&gt;0),"Semak kapasiti",IF(AND(F1820&lt;&gt;"Belum menjawab",F1820&lt;&gt;"Hadir",F1820&lt;&gt;"Tidak hadir"),"Isi jawapan",IF(F1820="Hadir",IF(NOT(ISNUMBER(G1820)),"Semak jumlah hadir",IF(OR(G1820&lt;1,G1820&gt;E1820,MOD(G1820,1)&lt;&gt;0),"Semak jumlah hadir","OK")),IF(AND(G1820&lt;&gt;"",G1820&lt;&gt;0),"Jumlah perlu kosong / 0","OK")))))))</f>
        <v/>
      </c>
    </row>
    <row r="1821" spans="11:12" ht="30" customHeight="1">
      <c r="K1821" s="9">
        <f>IF(L1821="","",IF(AND(L1821="OK",F1821="Hadir"),G1821,0))</f>
        <v/>
      </c>
      <c r="L1821" s="9">
        <f>IF(AND(A1821="",B1821="",C1821="",D1821="",E1821="",F1821="",G1821="",H1821="",I1821="",J1821=""),"",IF(OR(A1821="",C1821="",COUNTIF(MajlisTetamu,B1821)&lt;&gt;1),"Isi ID / majlis / nama",IF(COUNTIFS(TetamuTable[ID kumpulan],A1821,TetamuTable[Majlis],B1821)&gt;1,"ID berganda untuk majlis",IF(NOT(ISNUMBER(E1821)),"Semak kapasiti",IF(OR(E1821&lt;1,MOD(E1821,1)&lt;&gt;0),"Semak kapasiti",IF(AND(F1821&lt;&gt;"Belum menjawab",F1821&lt;&gt;"Hadir",F1821&lt;&gt;"Tidak hadir"),"Isi jawapan",IF(F1821="Hadir",IF(NOT(ISNUMBER(G1821)),"Semak jumlah hadir",IF(OR(G1821&lt;1,G1821&gt;E1821,MOD(G1821,1)&lt;&gt;0),"Semak jumlah hadir","OK")),IF(AND(G1821&lt;&gt;"",G1821&lt;&gt;0),"Jumlah perlu kosong / 0","OK")))))))</f>
        <v/>
      </c>
    </row>
    <row r="1822" spans="11:12" ht="30" customHeight="1">
      <c r="K1822" s="9">
        <f>IF(L1822="","",IF(AND(L1822="OK",F1822="Hadir"),G1822,0))</f>
        <v/>
      </c>
      <c r="L1822" s="9">
        <f>IF(AND(A1822="",B1822="",C1822="",D1822="",E1822="",F1822="",G1822="",H1822="",I1822="",J1822=""),"",IF(OR(A1822="",C1822="",COUNTIF(MajlisTetamu,B1822)&lt;&gt;1),"Isi ID / majlis / nama",IF(COUNTIFS(TetamuTable[ID kumpulan],A1822,TetamuTable[Majlis],B1822)&gt;1,"ID berganda untuk majlis",IF(NOT(ISNUMBER(E1822)),"Semak kapasiti",IF(OR(E1822&lt;1,MOD(E1822,1)&lt;&gt;0),"Semak kapasiti",IF(AND(F1822&lt;&gt;"Belum menjawab",F1822&lt;&gt;"Hadir",F1822&lt;&gt;"Tidak hadir"),"Isi jawapan",IF(F1822="Hadir",IF(NOT(ISNUMBER(G1822)),"Semak jumlah hadir",IF(OR(G1822&lt;1,G1822&gt;E1822,MOD(G1822,1)&lt;&gt;0),"Semak jumlah hadir","OK")),IF(AND(G1822&lt;&gt;"",G1822&lt;&gt;0),"Jumlah perlu kosong / 0","OK")))))))</f>
        <v/>
      </c>
    </row>
    <row r="1823" spans="11:12" ht="30" customHeight="1">
      <c r="K1823" s="9">
        <f>IF(L1823="","",IF(AND(L1823="OK",F1823="Hadir"),G1823,0))</f>
        <v/>
      </c>
      <c r="L1823" s="9">
        <f>IF(AND(A1823="",B1823="",C1823="",D1823="",E1823="",F1823="",G1823="",H1823="",I1823="",J1823=""),"",IF(OR(A1823="",C1823="",COUNTIF(MajlisTetamu,B1823)&lt;&gt;1),"Isi ID / majlis / nama",IF(COUNTIFS(TetamuTable[ID kumpulan],A1823,TetamuTable[Majlis],B1823)&gt;1,"ID berganda untuk majlis",IF(NOT(ISNUMBER(E1823)),"Semak kapasiti",IF(OR(E1823&lt;1,MOD(E1823,1)&lt;&gt;0),"Semak kapasiti",IF(AND(F1823&lt;&gt;"Belum menjawab",F1823&lt;&gt;"Hadir",F1823&lt;&gt;"Tidak hadir"),"Isi jawapan",IF(F1823="Hadir",IF(NOT(ISNUMBER(G1823)),"Semak jumlah hadir",IF(OR(G1823&lt;1,G1823&gt;E1823,MOD(G1823,1)&lt;&gt;0),"Semak jumlah hadir","OK")),IF(AND(G1823&lt;&gt;"",G1823&lt;&gt;0),"Jumlah perlu kosong / 0","OK")))))))</f>
        <v/>
      </c>
    </row>
    <row r="1824" spans="11:12" ht="30" customHeight="1">
      <c r="K1824" s="9">
        <f>IF(L1824="","",IF(AND(L1824="OK",F1824="Hadir"),G1824,0))</f>
        <v/>
      </c>
      <c r="L1824" s="9">
        <f>IF(AND(A1824="",B1824="",C1824="",D1824="",E1824="",F1824="",G1824="",H1824="",I1824="",J1824=""),"",IF(OR(A1824="",C1824="",COUNTIF(MajlisTetamu,B1824)&lt;&gt;1),"Isi ID / majlis / nama",IF(COUNTIFS(TetamuTable[ID kumpulan],A1824,TetamuTable[Majlis],B1824)&gt;1,"ID berganda untuk majlis",IF(NOT(ISNUMBER(E1824)),"Semak kapasiti",IF(OR(E1824&lt;1,MOD(E1824,1)&lt;&gt;0),"Semak kapasiti",IF(AND(F1824&lt;&gt;"Belum menjawab",F1824&lt;&gt;"Hadir",F1824&lt;&gt;"Tidak hadir"),"Isi jawapan",IF(F1824="Hadir",IF(NOT(ISNUMBER(G1824)),"Semak jumlah hadir",IF(OR(G1824&lt;1,G1824&gt;E1824,MOD(G1824,1)&lt;&gt;0),"Semak jumlah hadir","OK")),IF(AND(G1824&lt;&gt;"",G1824&lt;&gt;0),"Jumlah perlu kosong / 0","OK")))))))</f>
        <v/>
      </c>
    </row>
    <row r="1825" spans="11:12" ht="30" customHeight="1">
      <c r="K1825" s="9">
        <f>IF(L1825="","",IF(AND(L1825="OK",F1825="Hadir"),G1825,0))</f>
        <v/>
      </c>
      <c r="L1825" s="9">
        <f>IF(AND(A1825="",B1825="",C1825="",D1825="",E1825="",F1825="",G1825="",H1825="",I1825="",J1825=""),"",IF(OR(A1825="",C1825="",COUNTIF(MajlisTetamu,B1825)&lt;&gt;1),"Isi ID / majlis / nama",IF(COUNTIFS(TetamuTable[ID kumpulan],A1825,TetamuTable[Majlis],B1825)&gt;1,"ID berganda untuk majlis",IF(NOT(ISNUMBER(E1825)),"Semak kapasiti",IF(OR(E1825&lt;1,MOD(E1825,1)&lt;&gt;0),"Semak kapasiti",IF(AND(F1825&lt;&gt;"Belum menjawab",F1825&lt;&gt;"Hadir",F1825&lt;&gt;"Tidak hadir"),"Isi jawapan",IF(F1825="Hadir",IF(NOT(ISNUMBER(G1825)),"Semak jumlah hadir",IF(OR(G1825&lt;1,G1825&gt;E1825,MOD(G1825,1)&lt;&gt;0),"Semak jumlah hadir","OK")),IF(AND(G1825&lt;&gt;"",G1825&lt;&gt;0),"Jumlah perlu kosong / 0","OK")))))))</f>
        <v/>
      </c>
    </row>
    <row r="1826" spans="11:12" ht="30" customHeight="1">
      <c r="K1826" s="9">
        <f>IF(L1826="","",IF(AND(L1826="OK",F1826="Hadir"),G1826,0))</f>
        <v/>
      </c>
      <c r="L1826" s="9">
        <f>IF(AND(A1826="",B1826="",C1826="",D1826="",E1826="",F1826="",G1826="",H1826="",I1826="",J1826=""),"",IF(OR(A1826="",C1826="",COUNTIF(MajlisTetamu,B1826)&lt;&gt;1),"Isi ID / majlis / nama",IF(COUNTIFS(TetamuTable[ID kumpulan],A1826,TetamuTable[Majlis],B1826)&gt;1,"ID berganda untuk majlis",IF(NOT(ISNUMBER(E1826)),"Semak kapasiti",IF(OR(E1826&lt;1,MOD(E1826,1)&lt;&gt;0),"Semak kapasiti",IF(AND(F1826&lt;&gt;"Belum menjawab",F1826&lt;&gt;"Hadir",F1826&lt;&gt;"Tidak hadir"),"Isi jawapan",IF(F1826="Hadir",IF(NOT(ISNUMBER(G1826)),"Semak jumlah hadir",IF(OR(G1826&lt;1,G1826&gt;E1826,MOD(G1826,1)&lt;&gt;0),"Semak jumlah hadir","OK")),IF(AND(G1826&lt;&gt;"",G1826&lt;&gt;0),"Jumlah perlu kosong / 0","OK")))))))</f>
        <v/>
      </c>
    </row>
    <row r="1827" spans="11:12" ht="30" customHeight="1">
      <c r="K1827" s="9">
        <f>IF(L1827="","",IF(AND(L1827="OK",F1827="Hadir"),G1827,0))</f>
        <v/>
      </c>
      <c r="L1827" s="9">
        <f>IF(AND(A1827="",B1827="",C1827="",D1827="",E1827="",F1827="",G1827="",H1827="",I1827="",J1827=""),"",IF(OR(A1827="",C1827="",COUNTIF(MajlisTetamu,B1827)&lt;&gt;1),"Isi ID / majlis / nama",IF(COUNTIFS(TetamuTable[ID kumpulan],A1827,TetamuTable[Majlis],B1827)&gt;1,"ID berganda untuk majlis",IF(NOT(ISNUMBER(E1827)),"Semak kapasiti",IF(OR(E1827&lt;1,MOD(E1827,1)&lt;&gt;0),"Semak kapasiti",IF(AND(F1827&lt;&gt;"Belum menjawab",F1827&lt;&gt;"Hadir",F1827&lt;&gt;"Tidak hadir"),"Isi jawapan",IF(F1827="Hadir",IF(NOT(ISNUMBER(G1827)),"Semak jumlah hadir",IF(OR(G1827&lt;1,G1827&gt;E1827,MOD(G1827,1)&lt;&gt;0),"Semak jumlah hadir","OK")),IF(AND(G1827&lt;&gt;"",G1827&lt;&gt;0),"Jumlah perlu kosong / 0","OK")))))))</f>
        <v/>
      </c>
    </row>
    <row r="1828" spans="11:12" ht="30" customHeight="1">
      <c r="K1828" s="9">
        <f>IF(L1828="","",IF(AND(L1828="OK",F1828="Hadir"),G1828,0))</f>
        <v/>
      </c>
      <c r="L1828" s="9">
        <f>IF(AND(A1828="",B1828="",C1828="",D1828="",E1828="",F1828="",G1828="",H1828="",I1828="",J1828=""),"",IF(OR(A1828="",C1828="",COUNTIF(MajlisTetamu,B1828)&lt;&gt;1),"Isi ID / majlis / nama",IF(COUNTIFS(TetamuTable[ID kumpulan],A1828,TetamuTable[Majlis],B1828)&gt;1,"ID berganda untuk majlis",IF(NOT(ISNUMBER(E1828)),"Semak kapasiti",IF(OR(E1828&lt;1,MOD(E1828,1)&lt;&gt;0),"Semak kapasiti",IF(AND(F1828&lt;&gt;"Belum menjawab",F1828&lt;&gt;"Hadir",F1828&lt;&gt;"Tidak hadir"),"Isi jawapan",IF(F1828="Hadir",IF(NOT(ISNUMBER(G1828)),"Semak jumlah hadir",IF(OR(G1828&lt;1,G1828&gt;E1828,MOD(G1828,1)&lt;&gt;0),"Semak jumlah hadir","OK")),IF(AND(G1828&lt;&gt;"",G1828&lt;&gt;0),"Jumlah perlu kosong / 0","OK")))))))</f>
        <v/>
      </c>
    </row>
    <row r="1829" spans="11:12" ht="30" customHeight="1">
      <c r="K1829" s="9">
        <f>IF(L1829="","",IF(AND(L1829="OK",F1829="Hadir"),G1829,0))</f>
        <v/>
      </c>
      <c r="L1829" s="9">
        <f>IF(AND(A1829="",B1829="",C1829="",D1829="",E1829="",F1829="",G1829="",H1829="",I1829="",J1829=""),"",IF(OR(A1829="",C1829="",COUNTIF(MajlisTetamu,B1829)&lt;&gt;1),"Isi ID / majlis / nama",IF(COUNTIFS(TetamuTable[ID kumpulan],A1829,TetamuTable[Majlis],B1829)&gt;1,"ID berganda untuk majlis",IF(NOT(ISNUMBER(E1829)),"Semak kapasiti",IF(OR(E1829&lt;1,MOD(E1829,1)&lt;&gt;0),"Semak kapasiti",IF(AND(F1829&lt;&gt;"Belum menjawab",F1829&lt;&gt;"Hadir",F1829&lt;&gt;"Tidak hadir"),"Isi jawapan",IF(F1829="Hadir",IF(NOT(ISNUMBER(G1829)),"Semak jumlah hadir",IF(OR(G1829&lt;1,G1829&gt;E1829,MOD(G1829,1)&lt;&gt;0),"Semak jumlah hadir","OK")),IF(AND(G1829&lt;&gt;"",G1829&lt;&gt;0),"Jumlah perlu kosong / 0","OK")))))))</f>
        <v/>
      </c>
    </row>
    <row r="1830" spans="11:12" ht="30" customHeight="1">
      <c r="K1830" s="9">
        <f>IF(L1830="","",IF(AND(L1830="OK",F1830="Hadir"),G1830,0))</f>
        <v/>
      </c>
      <c r="L1830" s="9">
        <f>IF(AND(A1830="",B1830="",C1830="",D1830="",E1830="",F1830="",G1830="",H1830="",I1830="",J1830=""),"",IF(OR(A1830="",C1830="",COUNTIF(MajlisTetamu,B1830)&lt;&gt;1),"Isi ID / majlis / nama",IF(COUNTIFS(TetamuTable[ID kumpulan],A1830,TetamuTable[Majlis],B1830)&gt;1,"ID berganda untuk majlis",IF(NOT(ISNUMBER(E1830)),"Semak kapasiti",IF(OR(E1830&lt;1,MOD(E1830,1)&lt;&gt;0),"Semak kapasiti",IF(AND(F1830&lt;&gt;"Belum menjawab",F1830&lt;&gt;"Hadir",F1830&lt;&gt;"Tidak hadir"),"Isi jawapan",IF(F1830="Hadir",IF(NOT(ISNUMBER(G1830)),"Semak jumlah hadir",IF(OR(G1830&lt;1,G1830&gt;E1830,MOD(G1830,1)&lt;&gt;0),"Semak jumlah hadir","OK")),IF(AND(G1830&lt;&gt;"",G1830&lt;&gt;0),"Jumlah perlu kosong / 0","OK")))))))</f>
        <v/>
      </c>
    </row>
    <row r="1831" spans="11:12" ht="30" customHeight="1">
      <c r="K1831" s="9">
        <f>IF(L1831="","",IF(AND(L1831="OK",F1831="Hadir"),G1831,0))</f>
        <v/>
      </c>
      <c r="L1831" s="9">
        <f>IF(AND(A1831="",B1831="",C1831="",D1831="",E1831="",F1831="",G1831="",H1831="",I1831="",J1831=""),"",IF(OR(A1831="",C1831="",COUNTIF(MajlisTetamu,B1831)&lt;&gt;1),"Isi ID / majlis / nama",IF(COUNTIFS(TetamuTable[ID kumpulan],A1831,TetamuTable[Majlis],B1831)&gt;1,"ID berganda untuk majlis",IF(NOT(ISNUMBER(E1831)),"Semak kapasiti",IF(OR(E1831&lt;1,MOD(E1831,1)&lt;&gt;0),"Semak kapasiti",IF(AND(F1831&lt;&gt;"Belum menjawab",F1831&lt;&gt;"Hadir",F1831&lt;&gt;"Tidak hadir"),"Isi jawapan",IF(F1831="Hadir",IF(NOT(ISNUMBER(G1831)),"Semak jumlah hadir",IF(OR(G1831&lt;1,G1831&gt;E1831,MOD(G1831,1)&lt;&gt;0),"Semak jumlah hadir","OK")),IF(AND(G1831&lt;&gt;"",G1831&lt;&gt;0),"Jumlah perlu kosong / 0","OK")))))))</f>
        <v/>
      </c>
    </row>
    <row r="1832" spans="11:12" ht="30" customHeight="1">
      <c r="K1832" s="9">
        <f>IF(L1832="","",IF(AND(L1832="OK",F1832="Hadir"),G1832,0))</f>
        <v/>
      </c>
      <c r="L1832" s="9">
        <f>IF(AND(A1832="",B1832="",C1832="",D1832="",E1832="",F1832="",G1832="",H1832="",I1832="",J1832=""),"",IF(OR(A1832="",C1832="",COUNTIF(MajlisTetamu,B1832)&lt;&gt;1),"Isi ID / majlis / nama",IF(COUNTIFS(TetamuTable[ID kumpulan],A1832,TetamuTable[Majlis],B1832)&gt;1,"ID berganda untuk majlis",IF(NOT(ISNUMBER(E1832)),"Semak kapasiti",IF(OR(E1832&lt;1,MOD(E1832,1)&lt;&gt;0),"Semak kapasiti",IF(AND(F1832&lt;&gt;"Belum menjawab",F1832&lt;&gt;"Hadir",F1832&lt;&gt;"Tidak hadir"),"Isi jawapan",IF(F1832="Hadir",IF(NOT(ISNUMBER(G1832)),"Semak jumlah hadir",IF(OR(G1832&lt;1,G1832&gt;E1832,MOD(G1832,1)&lt;&gt;0),"Semak jumlah hadir","OK")),IF(AND(G1832&lt;&gt;"",G1832&lt;&gt;0),"Jumlah perlu kosong / 0","OK")))))))</f>
        <v/>
      </c>
    </row>
    <row r="1833" spans="11:12" ht="30" customHeight="1">
      <c r="K1833" s="9">
        <f>IF(L1833="","",IF(AND(L1833="OK",F1833="Hadir"),G1833,0))</f>
        <v/>
      </c>
      <c r="L1833" s="9">
        <f>IF(AND(A1833="",B1833="",C1833="",D1833="",E1833="",F1833="",G1833="",H1833="",I1833="",J1833=""),"",IF(OR(A1833="",C1833="",COUNTIF(MajlisTetamu,B1833)&lt;&gt;1),"Isi ID / majlis / nama",IF(COUNTIFS(TetamuTable[ID kumpulan],A1833,TetamuTable[Majlis],B1833)&gt;1,"ID berganda untuk majlis",IF(NOT(ISNUMBER(E1833)),"Semak kapasiti",IF(OR(E1833&lt;1,MOD(E1833,1)&lt;&gt;0),"Semak kapasiti",IF(AND(F1833&lt;&gt;"Belum menjawab",F1833&lt;&gt;"Hadir",F1833&lt;&gt;"Tidak hadir"),"Isi jawapan",IF(F1833="Hadir",IF(NOT(ISNUMBER(G1833)),"Semak jumlah hadir",IF(OR(G1833&lt;1,G1833&gt;E1833,MOD(G1833,1)&lt;&gt;0),"Semak jumlah hadir","OK")),IF(AND(G1833&lt;&gt;"",G1833&lt;&gt;0),"Jumlah perlu kosong / 0","OK")))))))</f>
        <v/>
      </c>
    </row>
    <row r="1834" spans="11:12" ht="30" customHeight="1">
      <c r="K1834" s="9">
        <f>IF(L1834="","",IF(AND(L1834="OK",F1834="Hadir"),G1834,0))</f>
        <v/>
      </c>
      <c r="L1834" s="9">
        <f>IF(AND(A1834="",B1834="",C1834="",D1834="",E1834="",F1834="",G1834="",H1834="",I1834="",J1834=""),"",IF(OR(A1834="",C1834="",COUNTIF(MajlisTetamu,B1834)&lt;&gt;1),"Isi ID / majlis / nama",IF(COUNTIFS(TetamuTable[ID kumpulan],A1834,TetamuTable[Majlis],B1834)&gt;1,"ID berganda untuk majlis",IF(NOT(ISNUMBER(E1834)),"Semak kapasiti",IF(OR(E1834&lt;1,MOD(E1834,1)&lt;&gt;0),"Semak kapasiti",IF(AND(F1834&lt;&gt;"Belum menjawab",F1834&lt;&gt;"Hadir",F1834&lt;&gt;"Tidak hadir"),"Isi jawapan",IF(F1834="Hadir",IF(NOT(ISNUMBER(G1834)),"Semak jumlah hadir",IF(OR(G1834&lt;1,G1834&gt;E1834,MOD(G1834,1)&lt;&gt;0),"Semak jumlah hadir","OK")),IF(AND(G1834&lt;&gt;"",G1834&lt;&gt;0),"Jumlah perlu kosong / 0","OK")))))))</f>
        <v/>
      </c>
    </row>
    <row r="1835" spans="11:12" ht="30" customHeight="1">
      <c r="K1835" s="9">
        <f>IF(L1835="","",IF(AND(L1835="OK",F1835="Hadir"),G1835,0))</f>
        <v/>
      </c>
      <c r="L1835" s="9">
        <f>IF(AND(A1835="",B1835="",C1835="",D1835="",E1835="",F1835="",G1835="",H1835="",I1835="",J1835=""),"",IF(OR(A1835="",C1835="",COUNTIF(MajlisTetamu,B1835)&lt;&gt;1),"Isi ID / majlis / nama",IF(COUNTIFS(TetamuTable[ID kumpulan],A1835,TetamuTable[Majlis],B1835)&gt;1,"ID berganda untuk majlis",IF(NOT(ISNUMBER(E1835)),"Semak kapasiti",IF(OR(E1835&lt;1,MOD(E1835,1)&lt;&gt;0),"Semak kapasiti",IF(AND(F1835&lt;&gt;"Belum menjawab",F1835&lt;&gt;"Hadir",F1835&lt;&gt;"Tidak hadir"),"Isi jawapan",IF(F1835="Hadir",IF(NOT(ISNUMBER(G1835)),"Semak jumlah hadir",IF(OR(G1835&lt;1,G1835&gt;E1835,MOD(G1835,1)&lt;&gt;0),"Semak jumlah hadir","OK")),IF(AND(G1835&lt;&gt;"",G1835&lt;&gt;0),"Jumlah perlu kosong / 0","OK")))))))</f>
        <v/>
      </c>
    </row>
    <row r="1836" spans="11:12" ht="30" customHeight="1">
      <c r="K1836" s="9">
        <f>IF(L1836="","",IF(AND(L1836="OK",F1836="Hadir"),G1836,0))</f>
        <v/>
      </c>
      <c r="L1836" s="9">
        <f>IF(AND(A1836="",B1836="",C1836="",D1836="",E1836="",F1836="",G1836="",H1836="",I1836="",J1836=""),"",IF(OR(A1836="",C1836="",COUNTIF(MajlisTetamu,B1836)&lt;&gt;1),"Isi ID / majlis / nama",IF(COUNTIFS(TetamuTable[ID kumpulan],A1836,TetamuTable[Majlis],B1836)&gt;1,"ID berganda untuk majlis",IF(NOT(ISNUMBER(E1836)),"Semak kapasiti",IF(OR(E1836&lt;1,MOD(E1836,1)&lt;&gt;0),"Semak kapasiti",IF(AND(F1836&lt;&gt;"Belum menjawab",F1836&lt;&gt;"Hadir",F1836&lt;&gt;"Tidak hadir"),"Isi jawapan",IF(F1836="Hadir",IF(NOT(ISNUMBER(G1836)),"Semak jumlah hadir",IF(OR(G1836&lt;1,G1836&gt;E1836,MOD(G1836,1)&lt;&gt;0),"Semak jumlah hadir","OK")),IF(AND(G1836&lt;&gt;"",G1836&lt;&gt;0),"Jumlah perlu kosong / 0","OK")))))))</f>
        <v/>
      </c>
    </row>
    <row r="1837" spans="11:12" ht="30" customHeight="1">
      <c r="K1837" s="9">
        <f>IF(L1837="","",IF(AND(L1837="OK",F1837="Hadir"),G1837,0))</f>
        <v/>
      </c>
      <c r="L1837" s="9">
        <f>IF(AND(A1837="",B1837="",C1837="",D1837="",E1837="",F1837="",G1837="",H1837="",I1837="",J1837=""),"",IF(OR(A1837="",C1837="",COUNTIF(MajlisTetamu,B1837)&lt;&gt;1),"Isi ID / majlis / nama",IF(COUNTIFS(TetamuTable[ID kumpulan],A1837,TetamuTable[Majlis],B1837)&gt;1,"ID berganda untuk majlis",IF(NOT(ISNUMBER(E1837)),"Semak kapasiti",IF(OR(E1837&lt;1,MOD(E1837,1)&lt;&gt;0),"Semak kapasiti",IF(AND(F1837&lt;&gt;"Belum menjawab",F1837&lt;&gt;"Hadir",F1837&lt;&gt;"Tidak hadir"),"Isi jawapan",IF(F1837="Hadir",IF(NOT(ISNUMBER(G1837)),"Semak jumlah hadir",IF(OR(G1837&lt;1,G1837&gt;E1837,MOD(G1837,1)&lt;&gt;0),"Semak jumlah hadir","OK")),IF(AND(G1837&lt;&gt;"",G1837&lt;&gt;0),"Jumlah perlu kosong / 0","OK")))))))</f>
        <v/>
      </c>
    </row>
    <row r="1838" spans="11:12" ht="30" customHeight="1">
      <c r="K1838" s="9">
        <f>IF(L1838="","",IF(AND(L1838="OK",F1838="Hadir"),G1838,0))</f>
        <v/>
      </c>
      <c r="L1838" s="9">
        <f>IF(AND(A1838="",B1838="",C1838="",D1838="",E1838="",F1838="",G1838="",H1838="",I1838="",J1838=""),"",IF(OR(A1838="",C1838="",COUNTIF(MajlisTetamu,B1838)&lt;&gt;1),"Isi ID / majlis / nama",IF(COUNTIFS(TetamuTable[ID kumpulan],A1838,TetamuTable[Majlis],B1838)&gt;1,"ID berganda untuk majlis",IF(NOT(ISNUMBER(E1838)),"Semak kapasiti",IF(OR(E1838&lt;1,MOD(E1838,1)&lt;&gt;0),"Semak kapasiti",IF(AND(F1838&lt;&gt;"Belum menjawab",F1838&lt;&gt;"Hadir",F1838&lt;&gt;"Tidak hadir"),"Isi jawapan",IF(F1838="Hadir",IF(NOT(ISNUMBER(G1838)),"Semak jumlah hadir",IF(OR(G1838&lt;1,G1838&gt;E1838,MOD(G1838,1)&lt;&gt;0),"Semak jumlah hadir","OK")),IF(AND(G1838&lt;&gt;"",G1838&lt;&gt;0),"Jumlah perlu kosong / 0","OK")))))))</f>
        <v/>
      </c>
    </row>
    <row r="1839" spans="11:12" ht="30" customHeight="1">
      <c r="K1839" s="9">
        <f>IF(L1839="","",IF(AND(L1839="OK",F1839="Hadir"),G1839,0))</f>
        <v/>
      </c>
      <c r="L1839" s="9">
        <f>IF(AND(A1839="",B1839="",C1839="",D1839="",E1839="",F1839="",G1839="",H1839="",I1839="",J1839=""),"",IF(OR(A1839="",C1839="",COUNTIF(MajlisTetamu,B1839)&lt;&gt;1),"Isi ID / majlis / nama",IF(COUNTIFS(TetamuTable[ID kumpulan],A1839,TetamuTable[Majlis],B1839)&gt;1,"ID berganda untuk majlis",IF(NOT(ISNUMBER(E1839)),"Semak kapasiti",IF(OR(E1839&lt;1,MOD(E1839,1)&lt;&gt;0),"Semak kapasiti",IF(AND(F1839&lt;&gt;"Belum menjawab",F1839&lt;&gt;"Hadir",F1839&lt;&gt;"Tidak hadir"),"Isi jawapan",IF(F1839="Hadir",IF(NOT(ISNUMBER(G1839)),"Semak jumlah hadir",IF(OR(G1839&lt;1,G1839&gt;E1839,MOD(G1839,1)&lt;&gt;0),"Semak jumlah hadir","OK")),IF(AND(G1839&lt;&gt;"",G1839&lt;&gt;0),"Jumlah perlu kosong / 0","OK")))))))</f>
        <v/>
      </c>
    </row>
    <row r="1840" spans="11:12" ht="30" customHeight="1">
      <c r="K1840" s="9">
        <f>IF(L1840="","",IF(AND(L1840="OK",F1840="Hadir"),G1840,0))</f>
        <v/>
      </c>
      <c r="L1840" s="9">
        <f>IF(AND(A1840="",B1840="",C1840="",D1840="",E1840="",F1840="",G1840="",H1840="",I1840="",J1840=""),"",IF(OR(A1840="",C1840="",COUNTIF(MajlisTetamu,B1840)&lt;&gt;1),"Isi ID / majlis / nama",IF(COUNTIFS(TetamuTable[ID kumpulan],A1840,TetamuTable[Majlis],B1840)&gt;1,"ID berganda untuk majlis",IF(NOT(ISNUMBER(E1840)),"Semak kapasiti",IF(OR(E1840&lt;1,MOD(E1840,1)&lt;&gt;0),"Semak kapasiti",IF(AND(F1840&lt;&gt;"Belum menjawab",F1840&lt;&gt;"Hadir",F1840&lt;&gt;"Tidak hadir"),"Isi jawapan",IF(F1840="Hadir",IF(NOT(ISNUMBER(G1840)),"Semak jumlah hadir",IF(OR(G1840&lt;1,G1840&gt;E1840,MOD(G1840,1)&lt;&gt;0),"Semak jumlah hadir","OK")),IF(AND(G1840&lt;&gt;"",G1840&lt;&gt;0),"Jumlah perlu kosong / 0","OK")))))))</f>
        <v/>
      </c>
    </row>
    <row r="1841" spans="11:12" ht="30" customHeight="1">
      <c r="K1841" s="9">
        <f>IF(L1841="","",IF(AND(L1841="OK",F1841="Hadir"),G1841,0))</f>
        <v/>
      </c>
      <c r="L1841" s="9">
        <f>IF(AND(A1841="",B1841="",C1841="",D1841="",E1841="",F1841="",G1841="",H1841="",I1841="",J1841=""),"",IF(OR(A1841="",C1841="",COUNTIF(MajlisTetamu,B1841)&lt;&gt;1),"Isi ID / majlis / nama",IF(COUNTIFS(TetamuTable[ID kumpulan],A1841,TetamuTable[Majlis],B1841)&gt;1,"ID berganda untuk majlis",IF(NOT(ISNUMBER(E1841)),"Semak kapasiti",IF(OR(E1841&lt;1,MOD(E1841,1)&lt;&gt;0),"Semak kapasiti",IF(AND(F1841&lt;&gt;"Belum menjawab",F1841&lt;&gt;"Hadir",F1841&lt;&gt;"Tidak hadir"),"Isi jawapan",IF(F1841="Hadir",IF(NOT(ISNUMBER(G1841)),"Semak jumlah hadir",IF(OR(G1841&lt;1,G1841&gt;E1841,MOD(G1841,1)&lt;&gt;0),"Semak jumlah hadir","OK")),IF(AND(G1841&lt;&gt;"",G1841&lt;&gt;0),"Jumlah perlu kosong / 0","OK")))))))</f>
        <v/>
      </c>
    </row>
    <row r="1842" spans="11:12" ht="30" customHeight="1">
      <c r="K1842" s="9">
        <f>IF(L1842="","",IF(AND(L1842="OK",F1842="Hadir"),G1842,0))</f>
        <v/>
      </c>
      <c r="L1842" s="9">
        <f>IF(AND(A1842="",B1842="",C1842="",D1842="",E1842="",F1842="",G1842="",H1842="",I1842="",J1842=""),"",IF(OR(A1842="",C1842="",COUNTIF(MajlisTetamu,B1842)&lt;&gt;1),"Isi ID / majlis / nama",IF(COUNTIFS(TetamuTable[ID kumpulan],A1842,TetamuTable[Majlis],B1842)&gt;1,"ID berganda untuk majlis",IF(NOT(ISNUMBER(E1842)),"Semak kapasiti",IF(OR(E1842&lt;1,MOD(E1842,1)&lt;&gt;0),"Semak kapasiti",IF(AND(F1842&lt;&gt;"Belum menjawab",F1842&lt;&gt;"Hadir",F1842&lt;&gt;"Tidak hadir"),"Isi jawapan",IF(F1842="Hadir",IF(NOT(ISNUMBER(G1842)),"Semak jumlah hadir",IF(OR(G1842&lt;1,G1842&gt;E1842,MOD(G1842,1)&lt;&gt;0),"Semak jumlah hadir","OK")),IF(AND(G1842&lt;&gt;"",G1842&lt;&gt;0),"Jumlah perlu kosong / 0","OK")))))))</f>
        <v/>
      </c>
    </row>
    <row r="1843" spans="11:12" ht="30" customHeight="1">
      <c r="K1843" s="9">
        <f>IF(L1843="","",IF(AND(L1843="OK",F1843="Hadir"),G1843,0))</f>
        <v/>
      </c>
      <c r="L1843" s="9">
        <f>IF(AND(A1843="",B1843="",C1843="",D1843="",E1843="",F1843="",G1843="",H1843="",I1843="",J1843=""),"",IF(OR(A1843="",C1843="",COUNTIF(MajlisTetamu,B1843)&lt;&gt;1),"Isi ID / majlis / nama",IF(COUNTIFS(TetamuTable[ID kumpulan],A1843,TetamuTable[Majlis],B1843)&gt;1,"ID berganda untuk majlis",IF(NOT(ISNUMBER(E1843)),"Semak kapasiti",IF(OR(E1843&lt;1,MOD(E1843,1)&lt;&gt;0),"Semak kapasiti",IF(AND(F1843&lt;&gt;"Belum menjawab",F1843&lt;&gt;"Hadir",F1843&lt;&gt;"Tidak hadir"),"Isi jawapan",IF(F1843="Hadir",IF(NOT(ISNUMBER(G1843)),"Semak jumlah hadir",IF(OR(G1843&lt;1,G1843&gt;E1843,MOD(G1843,1)&lt;&gt;0),"Semak jumlah hadir","OK")),IF(AND(G1843&lt;&gt;"",G1843&lt;&gt;0),"Jumlah perlu kosong / 0","OK")))))))</f>
        <v/>
      </c>
    </row>
    <row r="1844" spans="11:12" ht="30" customHeight="1">
      <c r="K1844" s="9">
        <f>IF(L1844="","",IF(AND(L1844="OK",F1844="Hadir"),G1844,0))</f>
        <v/>
      </c>
      <c r="L1844" s="9">
        <f>IF(AND(A1844="",B1844="",C1844="",D1844="",E1844="",F1844="",G1844="",H1844="",I1844="",J1844=""),"",IF(OR(A1844="",C1844="",COUNTIF(MajlisTetamu,B1844)&lt;&gt;1),"Isi ID / majlis / nama",IF(COUNTIFS(TetamuTable[ID kumpulan],A1844,TetamuTable[Majlis],B1844)&gt;1,"ID berganda untuk majlis",IF(NOT(ISNUMBER(E1844)),"Semak kapasiti",IF(OR(E1844&lt;1,MOD(E1844,1)&lt;&gt;0),"Semak kapasiti",IF(AND(F1844&lt;&gt;"Belum menjawab",F1844&lt;&gt;"Hadir",F1844&lt;&gt;"Tidak hadir"),"Isi jawapan",IF(F1844="Hadir",IF(NOT(ISNUMBER(G1844)),"Semak jumlah hadir",IF(OR(G1844&lt;1,G1844&gt;E1844,MOD(G1844,1)&lt;&gt;0),"Semak jumlah hadir","OK")),IF(AND(G1844&lt;&gt;"",G1844&lt;&gt;0),"Jumlah perlu kosong / 0","OK")))))))</f>
        <v/>
      </c>
    </row>
    <row r="1845" spans="11:12" ht="30" customHeight="1">
      <c r="K1845" s="9">
        <f>IF(L1845="","",IF(AND(L1845="OK",F1845="Hadir"),G1845,0))</f>
        <v/>
      </c>
      <c r="L1845" s="9">
        <f>IF(AND(A1845="",B1845="",C1845="",D1845="",E1845="",F1845="",G1845="",H1845="",I1845="",J1845=""),"",IF(OR(A1845="",C1845="",COUNTIF(MajlisTetamu,B1845)&lt;&gt;1),"Isi ID / majlis / nama",IF(COUNTIFS(TetamuTable[ID kumpulan],A1845,TetamuTable[Majlis],B1845)&gt;1,"ID berganda untuk majlis",IF(NOT(ISNUMBER(E1845)),"Semak kapasiti",IF(OR(E1845&lt;1,MOD(E1845,1)&lt;&gt;0),"Semak kapasiti",IF(AND(F1845&lt;&gt;"Belum menjawab",F1845&lt;&gt;"Hadir",F1845&lt;&gt;"Tidak hadir"),"Isi jawapan",IF(F1845="Hadir",IF(NOT(ISNUMBER(G1845)),"Semak jumlah hadir",IF(OR(G1845&lt;1,G1845&gt;E1845,MOD(G1845,1)&lt;&gt;0),"Semak jumlah hadir","OK")),IF(AND(G1845&lt;&gt;"",G1845&lt;&gt;0),"Jumlah perlu kosong / 0","OK")))))))</f>
        <v/>
      </c>
    </row>
    <row r="1846" spans="11:12" ht="30" customHeight="1">
      <c r="K1846" s="9">
        <f>IF(L1846="","",IF(AND(L1846="OK",F1846="Hadir"),G1846,0))</f>
        <v/>
      </c>
      <c r="L1846" s="9">
        <f>IF(AND(A1846="",B1846="",C1846="",D1846="",E1846="",F1846="",G1846="",H1846="",I1846="",J1846=""),"",IF(OR(A1846="",C1846="",COUNTIF(MajlisTetamu,B1846)&lt;&gt;1),"Isi ID / majlis / nama",IF(COUNTIFS(TetamuTable[ID kumpulan],A1846,TetamuTable[Majlis],B1846)&gt;1,"ID berganda untuk majlis",IF(NOT(ISNUMBER(E1846)),"Semak kapasiti",IF(OR(E1846&lt;1,MOD(E1846,1)&lt;&gt;0),"Semak kapasiti",IF(AND(F1846&lt;&gt;"Belum menjawab",F1846&lt;&gt;"Hadir",F1846&lt;&gt;"Tidak hadir"),"Isi jawapan",IF(F1846="Hadir",IF(NOT(ISNUMBER(G1846)),"Semak jumlah hadir",IF(OR(G1846&lt;1,G1846&gt;E1846,MOD(G1846,1)&lt;&gt;0),"Semak jumlah hadir","OK")),IF(AND(G1846&lt;&gt;"",G1846&lt;&gt;0),"Jumlah perlu kosong / 0","OK")))))))</f>
        <v/>
      </c>
    </row>
    <row r="1847" spans="11:12" ht="30" customHeight="1">
      <c r="K1847" s="9">
        <f>IF(L1847="","",IF(AND(L1847="OK",F1847="Hadir"),G1847,0))</f>
        <v/>
      </c>
      <c r="L1847" s="9">
        <f>IF(AND(A1847="",B1847="",C1847="",D1847="",E1847="",F1847="",G1847="",H1847="",I1847="",J1847=""),"",IF(OR(A1847="",C1847="",COUNTIF(MajlisTetamu,B1847)&lt;&gt;1),"Isi ID / majlis / nama",IF(COUNTIFS(TetamuTable[ID kumpulan],A1847,TetamuTable[Majlis],B1847)&gt;1,"ID berganda untuk majlis",IF(NOT(ISNUMBER(E1847)),"Semak kapasiti",IF(OR(E1847&lt;1,MOD(E1847,1)&lt;&gt;0),"Semak kapasiti",IF(AND(F1847&lt;&gt;"Belum menjawab",F1847&lt;&gt;"Hadir",F1847&lt;&gt;"Tidak hadir"),"Isi jawapan",IF(F1847="Hadir",IF(NOT(ISNUMBER(G1847)),"Semak jumlah hadir",IF(OR(G1847&lt;1,G1847&gt;E1847,MOD(G1847,1)&lt;&gt;0),"Semak jumlah hadir","OK")),IF(AND(G1847&lt;&gt;"",G1847&lt;&gt;0),"Jumlah perlu kosong / 0","OK")))))))</f>
        <v/>
      </c>
    </row>
    <row r="1848" spans="11:12" ht="30" customHeight="1">
      <c r="K1848" s="9">
        <f>IF(L1848="","",IF(AND(L1848="OK",F1848="Hadir"),G1848,0))</f>
        <v/>
      </c>
      <c r="L1848" s="9">
        <f>IF(AND(A1848="",B1848="",C1848="",D1848="",E1848="",F1848="",G1848="",H1848="",I1848="",J1848=""),"",IF(OR(A1848="",C1848="",COUNTIF(MajlisTetamu,B1848)&lt;&gt;1),"Isi ID / majlis / nama",IF(COUNTIFS(TetamuTable[ID kumpulan],A1848,TetamuTable[Majlis],B1848)&gt;1,"ID berganda untuk majlis",IF(NOT(ISNUMBER(E1848)),"Semak kapasiti",IF(OR(E1848&lt;1,MOD(E1848,1)&lt;&gt;0),"Semak kapasiti",IF(AND(F1848&lt;&gt;"Belum menjawab",F1848&lt;&gt;"Hadir",F1848&lt;&gt;"Tidak hadir"),"Isi jawapan",IF(F1848="Hadir",IF(NOT(ISNUMBER(G1848)),"Semak jumlah hadir",IF(OR(G1848&lt;1,G1848&gt;E1848,MOD(G1848,1)&lt;&gt;0),"Semak jumlah hadir","OK")),IF(AND(G1848&lt;&gt;"",G1848&lt;&gt;0),"Jumlah perlu kosong / 0","OK")))))))</f>
        <v/>
      </c>
    </row>
    <row r="1849" spans="11:12" ht="30" customHeight="1">
      <c r="K1849" s="9">
        <f>IF(L1849="","",IF(AND(L1849="OK",F1849="Hadir"),G1849,0))</f>
        <v/>
      </c>
      <c r="L1849" s="9">
        <f>IF(AND(A1849="",B1849="",C1849="",D1849="",E1849="",F1849="",G1849="",H1849="",I1849="",J1849=""),"",IF(OR(A1849="",C1849="",COUNTIF(MajlisTetamu,B1849)&lt;&gt;1),"Isi ID / majlis / nama",IF(COUNTIFS(TetamuTable[ID kumpulan],A1849,TetamuTable[Majlis],B1849)&gt;1,"ID berganda untuk majlis",IF(NOT(ISNUMBER(E1849)),"Semak kapasiti",IF(OR(E1849&lt;1,MOD(E1849,1)&lt;&gt;0),"Semak kapasiti",IF(AND(F1849&lt;&gt;"Belum menjawab",F1849&lt;&gt;"Hadir",F1849&lt;&gt;"Tidak hadir"),"Isi jawapan",IF(F1849="Hadir",IF(NOT(ISNUMBER(G1849)),"Semak jumlah hadir",IF(OR(G1849&lt;1,G1849&gt;E1849,MOD(G1849,1)&lt;&gt;0),"Semak jumlah hadir","OK")),IF(AND(G1849&lt;&gt;"",G1849&lt;&gt;0),"Jumlah perlu kosong / 0","OK")))))))</f>
        <v/>
      </c>
    </row>
    <row r="1850" spans="11:12" ht="30" customHeight="1">
      <c r="K1850" s="9">
        <f>IF(L1850="","",IF(AND(L1850="OK",F1850="Hadir"),G1850,0))</f>
        <v/>
      </c>
      <c r="L1850" s="9">
        <f>IF(AND(A1850="",B1850="",C1850="",D1850="",E1850="",F1850="",G1850="",H1850="",I1850="",J1850=""),"",IF(OR(A1850="",C1850="",COUNTIF(MajlisTetamu,B1850)&lt;&gt;1),"Isi ID / majlis / nama",IF(COUNTIFS(TetamuTable[ID kumpulan],A1850,TetamuTable[Majlis],B1850)&gt;1,"ID berganda untuk majlis",IF(NOT(ISNUMBER(E1850)),"Semak kapasiti",IF(OR(E1850&lt;1,MOD(E1850,1)&lt;&gt;0),"Semak kapasiti",IF(AND(F1850&lt;&gt;"Belum menjawab",F1850&lt;&gt;"Hadir",F1850&lt;&gt;"Tidak hadir"),"Isi jawapan",IF(F1850="Hadir",IF(NOT(ISNUMBER(G1850)),"Semak jumlah hadir",IF(OR(G1850&lt;1,G1850&gt;E1850,MOD(G1850,1)&lt;&gt;0),"Semak jumlah hadir","OK")),IF(AND(G1850&lt;&gt;"",G1850&lt;&gt;0),"Jumlah perlu kosong / 0","OK")))))))</f>
        <v/>
      </c>
    </row>
    <row r="1851" spans="11:12" ht="30" customHeight="1">
      <c r="K1851" s="9">
        <f>IF(L1851="","",IF(AND(L1851="OK",F1851="Hadir"),G1851,0))</f>
        <v/>
      </c>
      <c r="L1851" s="9">
        <f>IF(AND(A1851="",B1851="",C1851="",D1851="",E1851="",F1851="",G1851="",H1851="",I1851="",J1851=""),"",IF(OR(A1851="",C1851="",COUNTIF(MajlisTetamu,B1851)&lt;&gt;1),"Isi ID / majlis / nama",IF(COUNTIFS(TetamuTable[ID kumpulan],A1851,TetamuTable[Majlis],B1851)&gt;1,"ID berganda untuk majlis",IF(NOT(ISNUMBER(E1851)),"Semak kapasiti",IF(OR(E1851&lt;1,MOD(E1851,1)&lt;&gt;0),"Semak kapasiti",IF(AND(F1851&lt;&gt;"Belum menjawab",F1851&lt;&gt;"Hadir",F1851&lt;&gt;"Tidak hadir"),"Isi jawapan",IF(F1851="Hadir",IF(NOT(ISNUMBER(G1851)),"Semak jumlah hadir",IF(OR(G1851&lt;1,G1851&gt;E1851,MOD(G1851,1)&lt;&gt;0),"Semak jumlah hadir","OK")),IF(AND(G1851&lt;&gt;"",G1851&lt;&gt;0),"Jumlah perlu kosong / 0","OK")))))))</f>
        <v/>
      </c>
    </row>
    <row r="1852" spans="11:12" ht="30" customHeight="1">
      <c r="K1852" s="9">
        <f>IF(L1852="","",IF(AND(L1852="OK",F1852="Hadir"),G1852,0))</f>
        <v/>
      </c>
      <c r="L1852" s="9">
        <f>IF(AND(A1852="",B1852="",C1852="",D1852="",E1852="",F1852="",G1852="",H1852="",I1852="",J1852=""),"",IF(OR(A1852="",C1852="",COUNTIF(MajlisTetamu,B1852)&lt;&gt;1),"Isi ID / majlis / nama",IF(COUNTIFS(TetamuTable[ID kumpulan],A1852,TetamuTable[Majlis],B1852)&gt;1,"ID berganda untuk majlis",IF(NOT(ISNUMBER(E1852)),"Semak kapasiti",IF(OR(E1852&lt;1,MOD(E1852,1)&lt;&gt;0),"Semak kapasiti",IF(AND(F1852&lt;&gt;"Belum menjawab",F1852&lt;&gt;"Hadir",F1852&lt;&gt;"Tidak hadir"),"Isi jawapan",IF(F1852="Hadir",IF(NOT(ISNUMBER(G1852)),"Semak jumlah hadir",IF(OR(G1852&lt;1,G1852&gt;E1852,MOD(G1852,1)&lt;&gt;0),"Semak jumlah hadir","OK")),IF(AND(G1852&lt;&gt;"",G1852&lt;&gt;0),"Jumlah perlu kosong / 0","OK")))))))</f>
        <v/>
      </c>
    </row>
    <row r="1853" spans="11:12" ht="30" customHeight="1">
      <c r="K1853" s="9">
        <f>IF(L1853="","",IF(AND(L1853="OK",F1853="Hadir"),G1853,0))</f>
        <v/>
      </c>
      <c r="L1853" s="9">
        <f>IF(AND(A1853="",B1853="",C1853="",D1853="",E1853="",F1853="",G1853="",H1853="",I1853="",J1853=""),"",IF(OR(A1853="",C1853="",COUNTIF(MajlisTetamu,B1853)&lt;&gt;1),"Isi ID / majlis / nama",IF(COUNTIFS(TetamuTable[ID kumpulan],A1853,TetamuTable[Majlis],B1853)&gt;1,"ID berganda untuk majlis",IF(NOT(ISNUMBER(E1853)),"Semak kapasiti",IF(OR(E1853&lt;1,MOD(E1853,1)&lt;&gt;0),"Semak kapasiti",IF(AND(F1853&lt;&gt;"Belum menjawab",F1853&lt;&gt;"Hadir",F1853&lt;&gt;"Tidak hadir"),"Isi jawapan",IF(F1853="Hadir",IF(NOT(ISNUMBER(G1853)),"Semak jumlah hadir",IF(OR(G1853&lt;1,G1853&gt;E1853,MOD(G1853,1)&lt;&gt;0),"Semak jumlah hadir","OK")),IF(AND(G1853&lt;&gt;"",G1853&lt;&gt;0),"Jumlah perlu kosong / 0","OK")))))))</f>
        <v/>
      </c>
    </row>
    <row r="1854" spans="11:12" ht="30" customHeight="1">
      <c r="K1854" s="9">
        <f>IF(L1854="","",IF(AND(L1854="OK",F1854="Hadir"),G1854,0))</f>
        <v/>
      </c>
      <c r="L1854" s="9">
        <f>IF(AND(A1854="",B1854="",C1854="",D1854="",E1854="",F1854="",G1854="",H1854="",I1854="",J1854=""),"",IF(OR(A1854="",C1854="",COUNTIF(MajlisTetamu,B1854)&lt;&gt;1),"Isi ID / majlis / nama",IF(COUNTIFS(TetamuTable[ID kumpulan],A1854,TetamuTable[Majlis],B1854)&gt;1,"ID berganda untuk majlis",IF(NOT(ISNUMBER(E1854)),"Semak kapasiti",IF(OR(E1854&lt;1,MOD(E1854,1)&lt;&gt;0),"Semak kapasiti",IF(AND(F1854&lt;&gt;"Belum menjawab",F1854&lt;&gt;"Hadir",F1854&lt;&gt;"Tidak hadir"),"Isi jawapan",IF(F1854="Hadir",IF(NOT(ISNUMBER(G1854)),"Semak jumlah hadir",IF(OR(G1854&lt;1,G1854&gt;E1854,MOD(G1854,1)&lt;&gt;0),"Semak jumlah hadir","OK")),IF(AND(G1854&lt;&gt;"",G1854&lt;&gt;0),"Jumlah perlu kosong / 0","OK")))))))</f>
        <v/>
      </c>
    </row>
    <row r="1855" spans="11:12" ht="30" customHeight="1">
      <c r="K1855" s="9">
        <f>IF(L1855="","",IF(AND(L1855="OK",F1855="Hadir"),G1855,0))</f>
        <v/>
      </c>
      <c r="L1855" s="9">
        <f>IF(AND(A1855="",B1855="",C1855="",D1855="",E1855="",F1855="",G1855="",H1855="",I1855="",J1855=""),"",IF(OR(A1855="",C1855="",COUNTIF(MajlisTetamu,B1855)&lt;&gt;1),"Isi ID / majlis / nama",IF(COUNTIFS(TetamuTable[ID kumpulan],A1855,TetamuTable[Majlis],B1855)&gt;1,"ID berganda untuk majlis",IF(NOT(ISNUMBER(E1855)),"Semak kapasiti",IF(OR(E1855&lt;1,MOD(E1855,1)&lt;&gt;0),"Semak kapasiti",IF(AND(F1855&lt;&gt;"Belum menjawab",F1855&lt;&gt;"Hadir",F1855&lt;&gt;"Tidak hadir"),"Isi jawapan",IF(F1855="Hadir",IF(NOT(ISNUMBER(G1855)),"Semak jumlah hadir",IF(OR(G1855&lt;1,G1855&gt;E1855,MOD(G1855,1)&lt;&gt;0),"Semak jumlah hadir","OK")),IF(AND(G1855&lt;&gt;"",G1855&lt;&gt;0),"Jumlah perlu kosong / 0","OK")))))))</f>
        <v/>
      </c>
    </row>
    <row r="1856" spans="11:12" ht="30" customHeight="1">
      <c r="K1856" s="9">
        <f>IF(L1856="","",IF(AND(L1856="OK",F1856="Hadir"),G1856,0))</f>
        <v/>
      </c>
      <c r="L1856" s="9">
        <f>IF(AND(A1856="",B1856="",C1856="",D1856="",E1856="",F1856="",G1856="",H1856="",I1856="",J1856=""),"",IF(OR(A1856="",C1856="",COUNTIF(MajlisTetamu,B1856)&lt;&gt;1),"Isi ID / majlis / nama",IF(COUNTIFS(TetamuTable[ID kumpulan],A1856,TetamuTable[Majlis],B1856)&gt;1,"ID berganda untuk majlis",IF(NOT(ISNUMBER(E1856)),"Semak kapasiti",IF(OR(E1856&lt;1,MOD(E1856,1)&lt;&gt;0),"Semak kapasiti",IF(AND(F1856&lt;&gt;"Belum menjawab",F1856&lt;&gt;"Hadir",F1856&lt;&gt;"Tidak hadir"),"Isi jawapan",IF(F1856="Hadir",IF(NOT(ISNUMBER(G1856)),"Semak jumlah hadir",IF(OR(G1856&lt;1,G1856&gt;E1856,MOD(G1856,1)&lt;&gt;0),"Semak jumlah hadir","OK")),IF(AND(G1856&lt;&gt;"",G1856&lt;&gt;0),"Jumlah perlu kosong / 0","OK")))))))</f>
        <v/>
      </c>
    </row>
    <row r="1857" spans="11:12" ht="30" customHeight="1">
      <c r="K1857" s="9">
        <f>IF(L1857="","",IF(AND(L1857="OK",F1857="Hadir"),G1857,0))</f>
        <v/>
      </c>
      <c r="L1857" s="9">
        <f>IF(AND(A1857="",B1857="",C1857="",D1857="",E1857="",F1857="",G1857="",H1857="",I1857="",J1857=""),"",IF(OR(A1857="",C1857="",COUNTIF(MajlisTetamu,B1857)&lt;&gt;1),"Isi ID / majlis / nama",IF(COUNTIFS(TetamuTable[ID kumpulan],A1857,TetamuTable[Majlis],B1857)&gt;1,"ID berganda untuk majlis",IF(NOT(ISNUMBER(E1857)),"Semak kapasiti",IF(OR(E1857&lt;1,MOD(E1857,1)&lt;&gt;0),"Semak kapasiti",IF(AND(F1857&lt;&gt;"Belum menjawab",F1857&lt;&gt;"Hadir",F1857&lt;&gt;"Tidak hadir"),"Isi jawapan",IF(F1857="Hadir",IF(NOT(ISNUMBER(G1857)),"Semak jumlah hadir",IF(OR(G1857&lt;1,G1857&gt;E1857,MOD(G1857,1)&lt;&gt;0),"Semak jumlah hadir","OK")),IF(AND(G1857&lt;&gt;"",G1857&lt;&gt;0),"Jumlah perlu kosong / 0","OK")))))))</f>
        <v/>
      </c>
    </row>
    <row r="1858" spans="11:12" ht="30" customHeight="1">
      <c r="K1858" s="9">
        <f>IF(L1858="","",IF(AND(L1858="OK",F1858="Hadir"),G1858,0))</f>
        <v/>
      </c>
      <c r="L1858" s="9">
        <f>IF(AND(A1858="",B1858="",C1858="",D1858="",E1858="",F1858="",G1858="",H1858="",I1858="",J1858=""),"",IF(OR(A1858="",C1858="",COUNTIF(MajlisTetamu,B1858)&lt;&gt;1),"Isi ID / majlis / nama",IF(COUNTIFS(TetamuTable[ID kumpulan],A1858,TetamuTable[Majlis],B1858)&gt;1,"ID berganda untuk majlis",IF(NOT(ISNUMBER(E1858)),"Semak kapasiti",IF(OR(E1858&lt;1,MOD(E1858,1)&lt;&gt;0),"Semak kapasiti",IF(AND(F1858&lt;&gt;"Belum menjawab",F1858&lt;&gt;"Hadir",F1858&lt;&gt;"Tidak hadir"),"Isi jawapan",IF(F1858="Hadir",IF(NOT(ISNUMBER(G1858)),"Semak jumlah hadir",IF(OR(G1858&lt;1,G1858&gt;E1858,MOD(G1858,1)&lt;&gt;0),"Semak jumlah hadir","OK")),IF(AND(G1858&lt;&gt;"",G1858&lt;&gt;0),"Jumlah perlu kosong / 0","OK")))))))</f>
        <v/>
      </c>
    </row>
    <row r="1859" spans="11:12" ht="30" customHeight="1">
      <c r="K1859" s="9">
        <f>IF(L1859="","",IF(AND(L1859="OK",F1859="Hadir"),G1859,0))</f>
        <v/>
      </c>
      <c r="L1859" s="9">
        <f>IF(AND(A1859="",B1859="",C1859="",D1859="",E1859="",F1859="",G1859="",H1859="",I1859="",J1859=""),"",IF(OR(A1859="",C1859="",COUNTIF(MajlisTetamu,B1859)&lt;&gt;1),"Isi ID / majlis / nama",IF(COUNTIFS(TetamuTable[ID kumpulan],A1859,TetamuTable[Majlis],B1859)&gt;1,"ID berganda untuk majlis",IF(NOT(ISNUMBER(E1859)),"Semak kapasiti",IF(OR(E1859&lt;1,MOD(E1859,1)&lt;&gt;0),"Semak kapasiti",IF(AND(F1859&lt;&gt;"Belum menjawab",F1859&lt;&gt;"Hadir",F1859&lt;&gt;"Tidak hadir"),"Isi jawapan",IF(F1859="Hadir",IF(NOT(ISNUMBER(G1859)),"Semak jumlah hadir",IF(OR(G1859&lt;1,G1859&gt;E1859,MOD(G1859,1)&lt;&gt;0),"Semak jumlah hadir","OK")),IF(AND(G1859&lt;&gt;"",G1859&lt;&gt;0),"Jumlah perlu kosong / 0","OK")))))))</f>
        <v/>
      </c>
    </row>
    <row r="1860" spans="11:12" ht="30" customHeight="1">
      <c r="K1860" s="9">
        <f>IF(L1860="","",IF(AND(L1860="OK",F1860="Hadir"),G1860,0))</f>
        <v/>
      </c>
      <c r="L1860" s="9">
        <f>IF(AND(A1860="",B1860="",C1860="",D1860="",E1860="",F1860="",G1860="",H1860="",I1860="",J1860=""),"",IF(OR(A1860="",C1860="",COUNTIF(MajlisTetamu,B1860)&lt;&gt;1),"Isi ID / majlis / nama",IF(COUNTIFS(TetamuTable[ID kumpulan],A1860,TetamuTable[Majlis],B1860)&gt;1,"ID berganda untuk majlis",IF(NOT(ISNUMBER(E1860)),"Semak kapasiti",IF(OR(E1860&lt;1,MOD(E1860,1)&lt;&gt;0),"Semak kapasiti",IF(AND(F1860&lt;&gt;"Belum menjawab",F1860&lt;&gt;"Hadir",F1860&lt;&gt;"Tidak hadir"),"Isi jawapan",IF(F1860="Hadir",IF(NOT(ISNUMBER(G1860)),"Semak jumlah hadir",IF(OR(G1860&lt;1,G1860&gt;E1860,MOD(G1860,1)&lt;&gt;0),"Semak jumlah hadir","OK")),IF(AND(G1860&lt;&gt;"",G1860&lt;&gt;0),"Jumlah perlu kosong / 0","OK")))))))</f>
        <v/>
      </c>
    </row>
    <row r="1861" spans="11:12" ht="30" customHeight="1">
      <c r="K1861" s="9">
        <f>IF(L1861="","",IF(AND(L1861="OK",F1861="Hadir"),G1861,0))</f>
        <v/>
      </c>
      <c r="L1861" s="9">
        <f>IF(AND(A1861="",B1861="",C1861="",D1861="",E1861="",F1861="",G1861="",H1861="",I1861="",J1861=""),"",IF(OR(A1861="",C1861="",COUNTIF(MajlisTetamu,B1861)&lt;&gt;1),"Isi ID / majlis / nama",IF(COUNTIFS(TetamuTable[ID kumpulan],A1861,TetamuTable[Majlis],B1861)&gt;1,"ID berganda untuk majlis",IF(NOT(ISNUMBER(E1861)),"Semak kapasiti",IF(OR(E1861&lt;1,MOD(E1861,1)&lt;&gt;0),"Semak kapasiti",IF(AND(F1861&lt;&gt;"Belum menjawab",F1861&lt;&gt;"Hadir",F1861&lt;&gt;"Tidak hadir"),"Isi jawapan",IF(F1861="Hadir",IF(NOT(ISNUMBER(G1861)),"Semak jumlah hadir",IF(OR(G1861&lt;1,G1861&gt;E1861,MOD(G1861,1)&lt;&gt;0),"Semak jumlah hadir","OK")),IF(AND(G1861&lt;&gt;"",G1861&lt;&gt;0),"Jumlah perlu kosong / 0","OK")))))))</f>
        <v/>
      </c>
    </row>
    <row r="1862" spans="11:12" ht="30" customHeight="1">
      <c r="K1862" s="9">
        <f>IF(L1862="","",IF(AND(L1862="OK",F1862="Hadir"),G1862,0))</f>
        <v/>
      </c>
      <c r="L1862" s="9">
        <f>IF(AND(A1862="",B1862="",C1862="",D1862="",E1862="",F1862="",G1862="",H1862="",I1862="",J1862=""),"",IF(OR(A1862="",C1862="",COUNTIF(MajlisTetamu,B1862)&lt;&gt;1),"Isi ID / majlis / nama",IF(COUNTIFS(TetamuTable[ID kumpulan],A1862,TetamuTable[Majlis],B1862)&gt;1,"ID berganda untuk majlis",IF(NOT(ISNUMBER(E1862)),"Semak kapasiti",IF(OR(E1862&lt;1,MOD(E1862,1)&lt;&gt;0),"Semak kapasiti",IF(AND(F1862&lt;&gt;"Belum menjawab",F1862&lt;&gt;"Hadir",F1862&lt;&gt;"Tidak hadir"),"Isi jawapan",IF(F1862="Hadir",IF(NOT(ISNUMBER(G1862)),"Semak jumlah hadir",IF(OR(G1862&lt;1,G1862&gt;E1862,MOD(G1862,1)&lt;&gt;0),"Semak jumlah hadir","OK")),IF(AND(G1862&lt;&gt;"",G1862&lt;&gt;0),"Jumlah perlu kosong / 0","OK")))))))</f>
        <v/>
      </c>
    </row>
    <row r="1863" spans="11:12" ht="30" customHeight="1">
      <c r="K1863" s="9">
        <f>IF(L1863="","",IF(AND(L1863="OK",F1863="Hadir"),G1863,0))</f>
        <v/>
      </c>
      <c r="L1863" s="9">
        <f>IF(AND(A1863="",B1863="",C1863="",D1863="",E1863="",F1863="",G1863="",H1863="",I1863="",J1863=""),"",IF(OR(A1863="",C1863="",COUNTIF(MajlisTetamu,B1863)&lt;&gt;1),"Isi ID / majlis / nama",IF(COUNTIFS(TetamuTable[ID kumpulan],A1863,TetamuTable[Majlis],B1863)&gt;1,"ID berganda untuk majlis",IF(NOT(ISNUMBER(E1863)),"Semak kapasiti",IF(OR(E1863&lt;1,MOD(E1863,1)&lt;&gt;0),"Semak kapasiti",IF(AND(F1863&lt;&gt;"Belum menjawab",F1863&lt;&gt;"Hadir",F1863&lt;&gt;"Tidak hadir"),"Isi jawapan",IF(F1863="Hadir",IF(NOT(ISNUMBER(G1863)),"Semak jumlah hadir",IF(OR(G1863&lt;1,G1863&gt;E1863,MOD(G1863,1)&lt;&gt;0),"Semak jumlah hadir","OK")),IF(AND(G1863&lt;&gt;"",G1863&lt;&gt;0),"Jumlah perlu kosong / 0","OK")))))))</f>
        <v/>
      </c>
    </row>
    <row r="1864" spans="11:12" ht="30" customHeight="1">
      <c r="K1864" s="9">
        <f>IF(L1864="","",IF(AND(L1864="OK",F1864="Hadir"),G1864,0))</f>
        <v/>
      </c>
      <c r="L1864" s="9">
        <f>IF(AND(A1864="",B1864="",C1864="",D1864="",E1864="",F1864="",G1864="",H1864="",I1864="",J1864=""),"",IF(OR(A1864="",C1864="",COUNTIF(MajlisTetamu,B1864)&lt;&gt;1),"Isi ID / majlis / nama",IF(COUNTIFS(TetamuTable[ID kumpulan],A1864,TetamuTable[Majlis],B1864)&gt;1,"ID berganda untuk majlis",IF(NOT(ISNUMBER(E1864)),"Semak kapasiti",IF(OR(E1864&lt;1,MOD(E1864,1)&lt;&gt;0),"Semak kapasiti",IF(AND(F1864&lt;&gt;"Belum menjawab",F1864&lt;&gt;"Hadir",F1864&lt;&gt;"Tidak hadir"),"Isi jawapan",IF(F1864="Hadir",IF(NOT(ISNUMBER(G1864)),"Semak jumlah hadir",IF(OR(G1864&lt;1,G1864&gt;E1864,MOD(G1864,1)&lt;&gt;0),"Semak jumlah hadir","OK")),IF(AND(G1864&lt;&gt;"",G1864&lt;&gt;0),"Jumlah perlu kosong / 0","OK")))))))</f>
        <v/>
      </c>
    </row>
    <row r="1865" spans="11:12" ht="30" customHeight="1">
      <c r="K1865" s="9">
        <f>IF(L1865="","",IF(AND(L1865="OK",F1865="Hadir"),G1865,0))</f>
        <v/>
      </c>
      <c r="L1865" s="9">
        <f>IF(AND(A1865="",B1865="",C1865="",D1865="",E1865="",F1865="",G1865="",H1865="",I1865="",J1865=""),"",IF(OR(A1865="",C1865="",COUNTIF(MajlisTetamu,B1865)&lt;&gt;1),"Isi ID / majlis / nama",IF(COUNTIFS(TetamuTable[ID kumpulan],A1865,TetamuTable[Majlis],B1865)&gt;1,"ID berganda untuk majlis",IF(NOT(ISNUMBER(E1865)),"Semak kapasiti",IF(OR(E1865&lt;1,MOD(E1865,1)&lt;&gt;0),"Semak kapasiti",IF(AND(F1865&lt;&gt;"Belum menjawab",F1865&lt;&gt;"Hadir",F1865&lt;&gt;"Tidak hadir"),"Isi jawapan",IF(F1865="Hadir",IF(NOT(ISNUMBER(G1865)),"Semak jumlah hadir",IF(OR(G1865&lt;1,G1865&gt;E1865,MOD(G1865,1)&lt;&gt;0),"Semak jumlah hadir","OK")),IF(AND(G1865&lt;&gt;"",G1865&lt;&gt;0),"Jumlah perlu kosong / 0","OK")))))))</f>
        <v/>
      </c>
    </row>
    <row r="1866" spans="11:12" ht="30" customHeight="1">
      <c r="K1866" s="9">
        <f>IF(L1866="","",IF(AND(L1866="OK",F1866="Hadir"),G1866,0))</f>
        <v/>
      </c>
      <c r="L1866" s="9">
        <f>IF(AND(A1866="",B1866="",C1866="",D1866="",E1866="",F1866="",G1866="",H1866="",I1866="",J1866=""),"",IF(OR(A1866="",C1866="",COUNTIF(MajlisTetamu,B1866)&lt;&gt;1),"Isi ID / majlis / nama",IF(COUNTIFS(TetamuTable[ID kumpulan],A1866,TetamuTable[Majlis],B1866)&gt;1,"ID berganda untuk majlis",IF(NOT(ISNUMBER(E1866)),"Semak kapasiti",IF(OR(E1866&lt;1,MOD(E1866,1)&lt;&gt;0),"Semak kapasiti",IF(AND(F1866&lt;&gt;"Belum menjawab",F1866&lt;&gt;"Hadir",F1866&lt;&gt;"Tidak hadir"),"Isi jawapan",IF(F1866="Hadir",IF(NOT(ISNUMBER(G1866)),"Semak jumlah hadir",IF(OR(G1866&lt;1,G1866&gt;E1866,MOD(G1866,1)&lt;&gt;0),"Semak jumlah hadir","OK")),IF(AND(G1866&lt;&gt;"",G1866&lt;&gt;0),"Jumlah perlu kosong / 0","OK")))))))</f>
        <v/>
      </c>
    </row>
    <row r="1867" spans="11:12" ht="30" customHeight="1">
      <c r="K1867" s="9">
        <f>IF(L1867="","",IF(AND(L1867="OK",F1867="Hadir"),G1867,0))</f>
        <v/>
      </c>
      <c r="L1867" s="9">
        <f>IF(AND(A1867="",B1867="",C1867="",D1867="",E1867="",F1867="",G1867="",H1867="",I1867="",J1867=""),"",IF(OR(A1867="",C1867="",COUNTIF(MajlisTetamu,B1867)&lt;&gt;1),"Isi ID / majlis / nama",IF(COUNTIFS(TetamuTable[ID kumpulan],A1867,TetamuTable[Majlis],B1867)&gt;1,"ID berganda untuk majlis",IF(NOT(ISNUMBER(E1867)),"Semak kapasiti",IF(OR(E1867&lt;1,MOD(E1867,1)&lt;&gt;0),"Semak kapasiti",IF(AND(F1867&lt;&gt;"Belum menjawab",F1867&lt;&gt;"Hadir",F1867&lt;&gt;"Tidak hadir"),"Isi jawapan",IF(F1867="Hadir",IF(NOT(ISNUMBER(G1867)),"Semak jumlah hadir",IF(OR(G1867&lt;1,G1867&gt;E1867,MOD(G1867,1)&lt;&gt;0),"Semak jumlah hadir","OK")),IF(AND(G1867&lt;&gt;"",G1867&lt;&gt;0),"Jumlah perlu kosong / 0","OK")))))))</f>
        <v/>
      </c>
    </row>
    <row r="1868" spans="11:12" ht="30" customHeight="1">
      <c r="K1868" s="9">
        <f>IF(L1868="","",IF(AND(L1868="OK",F1868="Hadir"),G1868,0))</f>
        <v/>
      </c>
      <c r="L1868" s="9">
        <f>IF(AND(A1868="",B1868="",C1868="",D1868="",E1868="",F1868="",G1868="",H1868="",I1868="",J1868=""),"",IF(OR(A1868="",C1868="",COUNTIF(MajlisTetamu,B1868)&lt;&gt;1),"Isi ID / majlis / nama",IF(COUNTIFS(TetamuTable[ID kumpulan],A1868,TetamuTable[Majlis],B1868)&gt;1,"ID berganda untuk majlis",IF(NOT(ISNUMBER(E1868)),"Semak kapasiti",IF(OR(E1868&lt;1,MOD(E1868,1)&lt;&gt;0),"Semak kapasiti",IF(AND(F1868&lt;&gt;"Belum menjawab",F1868&lt;&gt;"Hadir",F1868&lt;&gt;"Tidak hadir"),"Isi jawapan",IF(F1868="Hadir",IF(NOT(ISNUMBER(G1868)),"Semak jumlah hadir",IF(OR(G1868&lt;1,G1868&gt;E1868,MOD(G1868,1)&lt;&gt;0),"Semak jumlah hadir","OK")),IF(AND(G1868&lt;&gt;"",G1868&lt;&gt;0),"Jumlah perlu kosong / 0","OK")))))))</f>
        <v/>
      </c>
    </row>
    <row r="1869" spans="11:12" ht="30" customHeight="1">
      <c r="K1869" s="9">
        <f>IF(L1869="","",IF(AND(L1869="OK",F1869="Hadir"),G1869,0))</f>
        <v/>
      </c>
      <c r="L1869" s="9">
        <f>IF(AND(A1869="",B1869="",C1869="",D1869="",E1869="",F1869="",G1869="",H1869="",I1869="",J1869=""),"",IF(OR(A1869="",C1869="",COUNTIF(MajlisTetamu,B1869)&lt;&gt;1),"Isi ID / majlis / nama",IF(COUNTIFS(TetamuTable[ID kumpulan],A1869,TetamuTable[Majlis],B1869)&gt;1,"ID berganda untuk majlis",IF(NOT(ISNUMBER(E1869)),"Semak kapasiti",IF(OR(E1869&lt;1,MOD(E1869,1)&lt;&gt;0),"Semak kapasiti",IF(AND(F1869&lt;&gt;"Belum menjawab",F1869&lt;&gt;"Hadir",F1869&lt;&gt;"Tidak hadir"),"Isi jawapan",IF(F1869="Hadir",IF(NOT(ISNUMBER(G1869)),"Semak jumlah hadir",IF(OR(G1869&lt;1,G1869&gt;E1869,MOD(G1869,1)&lt;&gt;0),"Semak jumlah hadir","OK")),IF(AND(G1869&lt;&gt;"",G1869&lt;&gt;0),"Jumlah perlu kosong / 0","OK")))))))</f>
        <v/>
      </c>
    </row>
    <row r="1870" spans="11:12" ht="30" customHeight="1">
      <c r="K1870" s="9">
        <f>IF(L1870="","",IF(AND(L1870="OK",F1870="Hadir"),G1870,0))</f>
        <v/>
      </c>
      <c r="L1870" s="9">
        <f>IF(AND(A1870="",B1870="",C1870="",D1870="",E1870="",F1870="",G1870="",H1870="",I1870="",J1870=""),"",IF(OR(A1870="",C1870="",COUNTIF(MajlisTetamu,B1870)&lt;&gt;1),"Isi ID / majlis / nama",IF(COUNTIFS(TetamuTable[ID kumpulan],A1870,TetamuTable[Majlis],B1870)&gt;1,"ID berganda untuk majlis",IF(NOT(ISNUMBER(E1870)),"Semak kapasiti",IF(OR(E1870&lt;1,MOD(E1870,1)&lt;&gt;0),"Semak kapasiti",IF(AND(F1870&lt;&gt;"Belum menjawab",F1870&lt;&gt;"Hadir",F1870&lt;&gt;"Tidak hadir"),"Isi jawapan",IF(F1870="Hadir",IF(NOT(ISNUMBER(G1870)),"Semak jumlah hadir",IF(OR(G1870&lt;1,G1870&gt;E1870,MOD(G1870,1)&lt;&gt;0),"Semak jumlah hadir","OK")),IF(AND(G1870&lt;&gt;"",G1870&lt;&gt;0),"Jumlah perlu kosong / 0","OK")))))))</f>
        <v/>
      </c>
    </row>
    <row r="1871" spans="11:12" ht="30" customHeight="1">
      <c r="K1871" s="9">
        <f>IF(L1871="","",IF(AND(L1871="OK",F1871="Hadir"),G1871,0))</f>
        <v/>
      </c>
      <c r="L1871" s="9">
        <f>IF(AND(A1871="",B1871="",C1871="",D1871="",E1871="",F1871="",G1871="",H1871="",I1871="",J1871=""),"",IF(OR(A1871="",C1871="",COUNTIF(MajlisTetamu,B1871)&lt;&gt;1),"Isi ID / majlis / nama",IF(COUNTIFS(TetamuTable[ID kumpulan],A1871,TetamuTable[Majlis],B1871)&gt;1,"ID berganda untuk majlis",IF(NOT(ISNUMBER(E1871)),"Semak kapasiti",IF(OR(E1871&lt;1,MOD(E1871,1)&lt;&gt;0),"Semak kapasiti",IF(AND(F1871&lt;&gt;"Belum menjawab",F1871&lt;&gt;"Hadir",F1871&lt;&gt;"Tidak hadir"),"Isi jawapan",IF(F1871="Hadir",IF(NOT(ISNUMBER(G1871)),"Semak jumlah hadir",IF(OR(G1871&lt;1,G1871&gt;E1871,MOD(G1871,1)&lt;&gt;0),"Semak jumlah hadir","OK")),IF(AND(G1871&lt;&gt;"",G1871&lt;&gt;0),"Jumlah perlu kosong / 0","OK")))))))</f>
        <v/>
      </c>
    </row>
    <row r="1872" spans="11:12" ht="30" customHeight="1">
      <c r="K1872" s="9">
        <f>IF(L1872="","",IF(AND(L1872="OK",F1872="Hadir"),G1872,0))</f>
        <v/>
      </c>
      <c r="L1872" s="9">
        <f>IF(AND(A1872="",B1872="",C1872="",D1872="",E1872="",F1872="",G1872="",H1872="",I1872="",J1872=""),"",IF(OR(A1872="",C1872="",COUNTIF(MajlisTetamu,B1872)&lt;&gt;1),"Isi ID / majlis / nama",IF(COUNTIFS(TetamuTable[ID kumpulan],A1872,TetamuTable[Majlis],B1872)&gt;1,"ID berganda untuk majlis",IF(NOT(ISNUMBER(E1872)),"Semak kapasiti",IF(OR(E1872&lt;1,MOD(E1872,1)&lt;&gt;0),"Semak kapasiti",IF(AND(F1872&lt;&gt;"Belum menjawab",F1872&lt;&gt;"Hadir",F1872&lt;&gt;"Tidak hadir"),"Isi jawapan",IF(F1872="Hadir",IF(NOT(ISNUMBER(G1872)),"Semak jumlah hadir",IF(OR(G1872&lt;1,G1872&gt;E1872,MOD(G1872,1)&lt;&gt;0),"Semak jumlah hadir","OK")),IF(AND(G1872&lt;&gt;"",G1872&lt;&gt;0),"Jumlah perlu kosong / 0","OK")))))))</f>
        <v/>
      </c>
    </row>
    <row r="1873" spans="11:12" ht="30" customHeight="1">
      <c r="K1873" s="9">
        <f>IF(L1873="","",IF(AND(L1873="OK",F1873="Hadir"),G1873,0))</f>
        <v/>
      </c>
      <c r="L1873" s="9">
        <f>IF(AND(A1873="",B1873="",C1873="",D1873="",E1873="",F1873="",G1873="",H1873="",I1873="",J1873=""),"",IF(OR(A1873="",C1873="",COUNTIF(MajlisTetamu,B1873)&lt;&gt;1),"Isi ID / majlis / nama",IF(COUNTIFS(TetamuTable[ID kumpulan],A1873,TetamuTable[Majlis],B1873)&gt;1,"ID berganda untuk majlis",IF(NOT(ISNUMBER(E1873)),"Semak kapasiti",IF(OR(E1873&lt;1,MOD(E1873,1)&lt;&gt;0),"Semak kapasiti",IF(AND(F1873&lt;&gt;"Belum menjawab",F1873&lt;&gt;"Hadir",F1873&lt;&gt;"Tidak hadir"),"Isi jawapan",IF(F1873="Hadir",IF(NOT(ISNUMBER(G1873)),"Semak jumlah hadir",IF(OR(G1873&lt;1,G1873&gt;E1873,MOD(G1873,1)&lt;&gt;0),"Semak jumlah hadir","OK")),IF(AND(G1873&lt;&gt;"",G1873&lt;&gt;0),"Jumlah perlu kosong / 0","OK")))))))</f>
        <v/>
      </c>
    </row>
    <row r="1874" spans="11:12" ht="30" customHeight="1">
      <c r="K1874" s="9">
        <f>IF(L1874="","",IF(AND(L1874="OK",F1874="Hadir"),G1874,0))</f>
        <v/>
      </c>
      <c r="L1874" s="9">
        <f>IF(AND(A1874="",B1874="",C1874="",D1874="",E1874="",F1874="",G1874="",H1874="",I1874="",J1874=""),"",IF(OR(A1874="",C1874="",COUNTIF(MajlisTetamu,B1874)&lt;&gt;1),"Isi ID / majlis / nama",IF(COUNTIFS(TetamuTable[ID kumpulan],A1874,TetamuTable[Majlis],B1874)&gt;1,"ID berganda untuk majlis",IF(NOT(ISNUMBER(E1874)),"Semak kapasiti",IF(OR(E1874&lt;1,MOD(E1874,1)&lt;&gt;0),"Semak kapasiti",IF(AND(F1874&lt;&gt;"Belum menjawab",F1874&lt;&gt;"Hadir",F1874&lt;&gt;"Tidak hadir"),"Isi jawapan",IF(F1874="Hadir",IF(NOT(ISNUMBER(G1874)),"Semak jumlah hadir",IF(OR(G1874&lt;1,G1874&gt;E1874,MOD(G1874,1)&lt;&gt;0),"Semak jumlah hadir","OK")),IF(AND(G1874&lt;&gt;"",G1874&lt;&gt;0),"Jumlah perlu kosong / 0","OK")))))))</f>
        <v/>
      </c>
    </row>
    <row r="1875" spans="11:12" ht="30" customHeight="1">
      <c r="K1875" s="9">
        <f>IF(L1875="","",IF(AND(L1875="OK",F1875="Hadir"),G1875,0))</f>
        <v/>
      </c>
      <c r="L1875" s="9">
        <f>IF(AND(A1875="",B1875="",C1875="",D1875="",E1875="",F1875="",G1875="",H1875="",I1875="",J1875=""),"",IF(OR(A1875="",C1875="",COUNTIF(MajlisTetamu,B1875)&lt;&gt;1),"Isi ID / majlis / nama",IF(COUNTIFS(TetamuTable[ID kumpulan],A1875,TetamuTable[Majlis],B1875)&gt;1,"ID berganda untuk majlis",IF(NOT(ISNUMBER(E1875)),"Semak kapasiti",IF(OR(E1875&lt;1,MOD(E1875,1)&lt;&gt;0),"Semak kapasiti",IF(AND(F1875&lt;&gt;"Belum menjawab",F1875&lt;&gt;"Hadir",F1875&lt;&gt;"Tidak hadir"),"Isi jawapan",IF(F1875="Hadir",IF(NOT(ISNUMBER(G1875)),"Semak jumlah hadir",IF(OR(G1875&lt;1,G1875&gt;E1875,MOD(G1875,1)&lt;&gt;0),"Semak jumlah hadir","OK")),IF(AND(G1875&lt;&gt;"",G1875&lt;&gt;0),"Jumlah perlu kosong / 0","OK")))))))</f>
        <v/>
      </c>
    </row>
    <row r="1876" spans="11:12" ht="30" customHeight="1">
      <c r="K1876" s="9">
        <f>IF(L1876="","",IF(AND(L1876="OK",F1876="Hadir"),G1876,0))</f>
        <v/>
      </c>
      <c r="L1876" s="9">
        <f>IF(AND(A1876="",B1876="",C1876="",D1876="",E1876="",F1876="",G1876="",H1876="",I1876="",J1876=""),"",IF(OR(A1876="",C1876="",COUNTIF(MajlisTetamu,B1876)&lt;&gt;1),"Isi ID / majlis / nama",IF(COUNTIFS(TetamuTable[ID kumpulan],A1876,TetamuTable[Majlis],B1876)&gt;1,"ID berganda untuk majlis",IF(NOT(ISNUMBER(E1876)),"Semak kapasiti",IF(OR(E1876&lt;1,MOD(E1876,1)&lt;&gt;0),"Semak kapasiti",IF(AND(F1876&lt;&gt;"Belum menjawab",F1876&lt;&gt;"Hadir",F1876&lt;&gt;"Tidak hadir"),"Isi jawapan",IF(F1876="Hadir",IF(NOT(ISNUMBER(G1876)),"Semak jumlah hadir",IF(OR(G1876&lt;1,G1876&gt;E1876,MOD(G1876,1)&lt;&gt;0),"Semak jumlah hadir","OK")),IF(AND(G1876&lt;&gt;"",G1876&lt;&gt;0),"Jumlah perlu kosong / 0","OK")))))))</f>
        <v/>
      </c>
    </row>
    <row r="1877" spans="11:12" ht="30" customHeight="1">
      <c r="K1877" s="9">
        <f>IF(L1877="","",IF(AND(L1877="OK",F1877="Hadir"),G1877,0))</f>
        <v/>
      </c>
      <c r="L1877" s="9">
        <f>IF(AND(A1877="",B1877="",C1877="",D1877="",E1877="",F1877="",G1877="",H1877="",I1877="",J1877=""),"",IF(OR(A1877="",C1877="",COUNTIF(MajlisTetamu,B1877)&lt;&gt;1),"Isi ID / majlis / nama",IF(COUNTIFS(TetamuTable[ID kumpulan],A1877,TetamuTable[Majlis],B1877)&gt;1,"ID berganda untuk majlis",IF(NOT(ISNUMBER(E1877)),"Semak kapasiti",IF(OR(E1877&lt;1,MOD(E1877,1)&lt;&gt;0),"Semak kapasiti",IF(AND(F1877&lt;&gt;"Belum menjawab",F1877&lt;&gt;"Hadir",F1877&lt;&gt;"Tidak hadir"),"Isi jawapan",IF(F1877="Hadir",IF(NOT(ISNUMBER(G1877)),"Semak jumlah hadir",IF(OR(G1877&lt;1,G1877&gt;E1877,MOD(G1877,1)&lt;&gt;0),"Semak jumlah hadir","OK")),IF(AND(G1877&lt;&gt;"",G1877&lt;&gt;0),"Jumlah perlu kosong / 0","OK")))))))</f>
        <v/>
      </c>
    </row>
    <row r="1878" spans="11:12" ht="30" customHeight="1">
      <c r="K1878" s="9">
        <f>IF(L1878="","",IF(AND(L1878="OK",F1878="Hadir"),G1878,0))</f>
        <v/>
      </c>
      <c r="L1878" s="9">
        <f>IF(AND(A1878="",B1878="",C1878="",D1878="",E1878="",F1878="",G1878="",H1878="",I1878="",J1878=""),"",IF(OR(A1878="",C1878="",COUNTIF(MajlisTetamu,B1878)&lt;&gt;1),"Isi ID / majlis / nama",IF(COUNTIFS(TetamuTable[ID kumpulan],A1878,TetamuTable[Majlis],B1878)&gt;1,"ID berganda untuk majlis",IF(NOT(ISNUMBER(E1878)),"Semak kapasiti",IF(OR(E1878&lt;1,MOD(E1878,1)&lt;&gt;0),"Semak kapasiti",IF(AND(F1878&lt;&gt;"Belum menjawab",F1878&lt;&gt;"Hadir",F1878&lt;&gt;"Tidak hadir"),"Isi jawapan",IF(F1878="Hadir",IF(NOT(ISNUMBER(G1878)),"Semak jumlah hadir",IF(OR(G1878&lt;1,G1878&gt;E1878,MOD(G1878,1)&lt;&gt;0),"Semak jumlah hadir","OK")),IF(AND(G1878&lt;&gt;"",G1878&lt;&gt;0),"Jumlah perlu kosong / 0","OK")))))))</f>
        <v/>
      </c>
    </row>
    <row r="1879" spans="11:12" ht="30" customHeight="1">
      <c r="K1879" s="9">
        <f>IF(L1879="","",IF(AND(L1879="OK",F1879="Hadir"),G1879,0))</f>
        <v/>
      </c>
      <c r="L1879" s="9">
        <f>IF(AND(A1879="",B1879="",C1879="",D1879="",E1879="",F1879="",G1879="",H1879="",I1879="",J1879=""),"",IF(OR(A1879="",C1879="",COUNTIF(MajlisTetamu,B1879)&lt;&gt;1),"Isi ID / majlis / nama",IF(COUNTIFS(TetamuTable[ID kumpulan],A1879,TetamuTable[Majlis],B1879)&gt;1,"ID berganda untuk majlis",IF(NOT(ISNUMBER(E1879)),"Semak kapasiti",IF(OR(E1879&lt;1,MOD(E1879,1)&lt;&gt;0),"Semak kapasiti",IF(AND(F1879&lt;&gt;"Belum menjawab",F1879&lt;&gt;"Hadir",F1879&lt;&gt;"Tidak hadir"),"Isi jawapan",IF(F1879="Hadir",IF(NOT(ISNUMBER(G1879)),"Semak jumlah hadir",IF(OR(G1879&lt;1,G1879&gt;E1879,MOD(G1879,1)&lt;&gt;0),"Semak jumlah hadir","OK")),IF(AND(G1879&lt;&gt;"",G1879&lt;&gt;0),"Jumlah perlu kosong / 0","OK")))))))</f>
        <v/>
      </c>
    </row>
    <row r="1880" spans="11:12" ht="30" customHeight="1">
      <c r="K1880" s="9">
        <f>IF(L1880="","",IF(AND(L1880="OK",F1880="Hadir"),G1880,0))</f>
        <v/>
      </c>
      <c r="L1880" s="9">
        <f>IF(AND(A1880="",B1880="",C1880="",D1880="",E1880="",F1880="",G1880="",H1880="",I1880="",J1880=""),"",IF(OR(A1880="",C1880="",COUNTIF(MajlisTetamu,B1880)&lt;&gt;1),"Isi ID / majlis / nama",IF(COUNTIFS(TetamuTable[ID kumpulan],A1880,TetamuTable[Majlis],B1880)&gt;1,"ID berganda untuk majlis",IF(NOT(ISNUMBER(E1880)),"Semak kapasiti",IF(OR(E1880&lt;1,MOD(E1880,1)&lt;&gt;0),"Semak kapasiti",IF(AND(F1880&lt;&gt;"Belum menjawab",F1880&lt;&gt;"Hadir",F1880&lt;&gt;"Tidak hadir"),"Isi jawapan",IF(F1880="Hadir",IF(NOT(ISNUMBER(G1880)),"Semak jumlah hadir",IF(OR(G1880&lt;1,G1880&gt;E1880,MOD(G1880,1)&lt;&gt;0),"Semak jumlah hadir","OK")),IF(AND(G1880&lt;&gt;"",G1880&lt;&gt;0),"Jumlah perlu kosong / 0","OK")))))))</f>
        <v/>
      </c>
    </row>
    <row r="1881" spans="11:12" ht="30" customHeight="1">
      <c r="K1881" s="9">
        <f>IF(L1881="","",IF(AND(L1881="OK",F1881="Hadir"),G1881,0))</f>
        <v/>
      </c>
      <c r="L1881" s="9">
        <f>IF(AND(A1881="",B1881="",C1881="",D1881="",E1881="",F1881="",G1881="",H1881="",I1881="",J1881=""),"",IF(OR(A1881="",C1881="",COUNTIF(MajlisTetamu,B1881)&lt;&gt;1),"Isi ID / majlis / nama",IF(COUNTIFS(TetamuTable[ID kumpulan],A1881,TetamuTable[Majlis],B1881)&gt;1,"ID berganda untuk majlis",IF(NOT(ISNUMBER(E1881)),"Semak kapasiti",IF(OR(E1881&lt;1,MOD(E1881,1)&lt;&gt;0),"Semak kapasiti",IF(AND(F1881&lt;&gt;"Belum menjawab",F1881&lt;&gt;"Hadir",F1881&lt;&gt;"Tidak hadir"),"Isi jawapan",IF(F1881="Hadir",IF(NOT(ISNUMBER(G1881)),"Semak jumlah hadir",IF(OR(G1881&lt;1,G1881&gt;E1881,MOD(G1881,1)&lt;&gt;0),"Semak jumlah hadir","OK")),IF(AND(G1881&lt;&gt;"",G1881&lt;&gt;0),"Jumlah perlu kosong / 0","OK")))))))</f>
        <v/>
      </c>
    </row>
    <row r="1882" spans="11:12" ht="30" customHeight="1">
      <c r="K1882" s="9">
        <f>IF(L1882="","",IF(AND(L1882="OK",F1882="Hadir"),G1882,0))</f>
        <v/>
      </c>
      <c r="L1882" s="9">
        <f>IF(AND(A1882="",B1882="",C1882="",D1882="",E1882="",F1882="",G1882="",H1882="",I1882="",J1882=""),"",IF(OR(A1882="",C1882="",COUNTIF(MajlisTetamu,B1882)&lt;&gt;1),"Isi ID / majlis / nama",IF(COUNTIFS(TetamuTable[ID kumpulan],A1882,TetamuTable[Majlis],B1882)&gt;1,"ID berganda untuk majlis",IF(NOT(ISNUMBER(E1882)),"Semak kapasiti",IF(OR(E1882&lt;1,MOD(E1882,1)&lt;&gt;0),"Semak kapasiti",IF(AND(F1882&lt;&gt;"Belum menjawab",F1882&lt;&gt;"Hadir",F1882&lt;&gt;"Tidak hadir"),"Isi jawapan",IF(F1882="Hadir",IF(NOT(ISNUMBER(G1882)),"Semak jumlah hadir",IF(OR(G1882&lt;1,G1882&gt;E1882,MOD(G1882,1)&lt;&gt;0),"Semak jumlah hadir","OK")),IF(AND(G1882&lt;&gt;"",G1882&lt;&gt;0),"Jumlah perlu kosong / 0","OK")))))))</f>
        <v/>
      </c>
    </row>
    <row r="1883" spans="11:12" ht="30" customHeight="1">
      <c r="K1883" s="9">
        <f>IF(L1883="","",IF(AND(L1883="OK",F1883="Hadir"),G1883,0))</f>
        <v/>
      </c>
      <c r="L1883" s="9">
        <f>IF(AND(A1883="",B1883="",C1883="",D1883="",E1883="",F1883="",G1883="",H1883="",I1883="",J1883=""),"",IF(OR(A1883="",C1883="",COUNTIF(MajlisTetamu,B1883)&lt;&gt;1),"Isi ID / majlis / nama",IF(COUNTIFS(TetamuTable[ID kumpulan],A1883,TetamuTable[Majlis],B1883)&gt;1,"ID berganda untuk majlis",IF(NOT(ISNUMBER(E1883)),"Semak kapasiti",IF(OR(E1883&lt;1,MOD(E1883,1)&lt;&gt;0),"Semak kapasiti",IF(AND(F1883&lt;&gt;"Belum menjawab",F1883&lt;&gt;"Hadir",F1883&lt;&gt;"Tidak hadir"),"Isi jawapan",IF(F1883="Hadir",IF(NOT(ISNUMBER(G1883)),"Semak jumlah hadir",IF(OR(G1883&lt;1,G1883&gt;E1883,MOD(G1883,1)&lt;&gt;0),"Semak jumlah hadir","OK")),IF(AND(G1883&lt;&gt;"",G1883&lt;&gt;0),"Jumlah perlu kosong / 0","OK")))))))</f>
        <v/>
      </c>
    </row>
    <row r="1884" spans="11:12" ht="30" customHeight="1">
      <c r="K1884" s="9">
        <f>IF(L1884="","",IF(AND(L1884="OK",F1884="Hadir"),G1884,0))</f>
        <v/>
      </c>
      <c r="L1884" s="9">
        <f>IF(AND(A1884="",B1884="",C1884="",D1884="",E1884="",F1884="",G1884="",H1884="",I1884="",J1884=""),"",IF(OR(A1884="",C1884="",COUNTIF(MajlisTetamu,B1884)&lt;&gt;1),"Isi ID / majlis / nama",IF(COUNTIFS(TetamuTable[ID kumpulan],A1884,TetamuTable[Majlis],B1884)&gt;1,"ID berganda untuk majlis",IF(NOT(ISNUMBER(E1884)),"Semak kapasiti",IF(OR(E1884&lt;1,MOD(E1884,1)&lt;&gt;0),"Semak kapasiti",IF(AND(F1884&lt;&gt;"Belum menjawab",F1884&lt;&gt;"Hadir",F1884&lt;&gt;"Tidak hadir"),"Isi jawapan",IF(F1884="Hadir",IF(NOT(ISNUMBER(G1884)),"Semak jumlah hadir",IF(OR(G1884&lt;1,G1884&gt;E1884,MOD(G1884,1)&lt;&gt;0),"Semak jumlah hadir","OK")),IF(AND(G1884&lt;&gt;"",G1884&lt;&gt;0),"Jumlah perlu kosong / 0","OK")))))))</f>
        <v/>
      </c>
    </row>
    <row r="1885" spans="11:12" ht="30" customHeight="1">
      <c r="K1885" s="9">
        <f>IF(L1885="","",IF(AND(L1885="OK",F1885="Hadir"),G1885,0))</f>
        <v/>
      </c>
      <c r="L1885" s="9">
        <f>IF(AND(A1885="",B1885="",C1885="",D1885="",E1885="",F1885="",G1885="",H1885="",I1885="",J1885=""),"",IF(OR(A1885="",C1885="",COUNTIF(MajlisTetamu,B1885)&lt;&gt;1),"Isi ID / majlis / nama",IF(COUNTIFS(TetamuTable[ID kumpulan],A1885,TetamuTable[Majlis],B1885)&gt;1,"ID berganda untuk majlis",IF(NOT(ISNUMBER(E1885)),"Semak kapasiti",IF(OR(E1885&lt;1,MOD(E1885,1)&lt;&gt;0),"Semak kapasiti",IF(AND(F1885&lt;&gt;"Belum menjawab",F1885&lt;&gt;"Hadir",F1885&lt;&gt;"Tidak hadir"),"Isi jawapan",IF(F1885="Hadir",IF(NOT(ISNUMBER(G1885)),"Semak jumlah hadir",IF(OR(G1885&lt;1,G1885&gt;E1885,MOD(G1885,1)&lt;&gt;0),"Semak jumlah hadir","OK")),IF(AND(G1885&lt;&gt;"",G1885&lt;&gt;0),"Jumlah perlu kosong / 0","OK")))))))</f>
        <v/>
      </c>
    </row>
    <row r="1886" spans="11:12" ht="30" customHeight="1">
      <c r="K1886" s="9">
        <f>IF(L1886="","",IF(AND(L1886="OK",F1886="Hadir"),G1886,0))</f>
        <v/>
      </c>
      <c r="L1886" s="9">
        <f>IF(AND(A1886="",B1886="",C1886="",D1886="",E1886="",F1886="",G1886="",H1886="",I1886="",J1886=""),"",IF(OR(A1886="",C1886="",COUNTIF(MajlisTetamu,B1886)&lt;&gt;1),"Isi ID / majlis / nama",IF(COUNTIFS(TetamuTable[ID kumpulan],A1886,TetamuTable[Majlis],B1886)&gt;1,"ID berganda untuk majlis",IF(NOT(ISNUMBER(E1886)),"Semak kapasiti",IF(OR(E1886&lt;1,MOD(E1886,1)&lt;&gt;0),"Semak kapasiti",IF(AND(F1886&lt;&gt;"Belum menjawab",F1886&lt;&gt;"Hadir",F1886&lt;&gt;"Tidak hadir"),"Isi jawapan",IF(F1886="Hadir",IF(NOT(ISNUMBER(G1886)),"Semak jumlah hadir",IF(OR(G1886&lt;1,G1886&gt;E1886,MOD(G1886,1)&lt;&gt;0),"Semak jumlah hadir","OK")),IF(AND(G1886&lt;&gt;"",G1886&lt;&gt;0),"Jumlah perlu kosong / 0","OK")))))))</f>
        <v/>
      </c>
    </row>
    <row r="1887" spans="11:12" ht="30" customHeight="1">
      <c r="K1887" s="9">
        <f>IF(L1887="","",IF(AND(L1887="OK",F1887="Hadir"),G1887,0))</f>
        <v/>
      </c>
      <c r="L1887" s="9">
        <f>IF(AND(A1887="",B1887="",C1887="",D1887="",E1887="",F1887="",G1887="",H1887="",I1887="",J1887=""),"",IF(OR(A1887="",C1887="",COUNTIF(MajlisTetamu,B1887)&lt;&gt;1),"Isi ID / majlis / nama",IF(COUNTIFS(TetamuTable[ID kumpulan],A1887,TetamuTable[Majlis],B1887)&gt;1,"ID berganda untuk majlis",IF(NOT(ISNUMBER(E1887)),"Semak kapasiti",IF(OR(E1887&lt;1,MOD(E1887,1)&lt;&gt;0),"Semak kapasiti",IF(AND(F1887&lt;&gt;"Belum menjawab",F1887&lt;&gt;"Hadir",F1887&lt;&gt;"Tidak hadir"),"Isi jawapan",IF(F1887="Hadir",IF(NOT(ISNUMBER(G1887)),"Semak jumlah hadir",IF(OR(G1887&lt;1,G1887&gt;E1887,MOD(G1887,1)&lt;&gt;0),"Semak jumlah hadir","OK")),IF(AND(G1887&lt;&gt;"",G1887&lt;&gt;0),"Jumlah perlu kosong / 0","OK")))))))</f>
        <v/>
      </c>
    </row>
    <row r="1888" spans="11:12" ht="30" customHeight="1">
      <c r="K1888" s="9">
        <f>IF(L1888="","",IF(AND(L1888="OK",F1888="Hadir"),G1888,0))</f>
        <v/>
      </c>
      <c r="L1888" s="9">
        <f>IF(AND(A1888="",B1888="",C1888="",D1888="",E1888="",F1888="",G1888="",H1888="",I1888="",J1888=""),"",IF(OR(A1888="",C1888="",COUNTIF(MajlisTetamu,B1888)&lt;&gt;1),"Isi ID / majlis / nama",IF(COUNTIFS(TetamuTable[ID kumpulan],A1888,TetamuTable[Majlis],B1888)&gt;1,"ID berganda untuk majlis",IF(NOT(ISNUMBER(E1888)),"Semak kapasiti",IF(OR(E1888&lt;1,MOD(E1888,1)&lt;&gt;0),"Semak kapasiti",IF(AND(F1888&lt;&gt;"Belum menjawab",F1888&lt;&gt;"Hadir",F1888&lt;&gt;"Tidak hadir"),"Isi jawapan",IF(F1888="Hadir",IF(NOT(ISNUMBER(G1888)),"Semak jumlah hadir",IF(OR(G1888&lt;1,G1888&gt;E1888,MOD(G1888,1)&lt;&gt;0),"Semak jumlah hadir","OK")),IF(AND(G1888&lt;&gt;"",G1888&lt;&gt;0),"Jumlah perlu kosong / 0","OK")))))))</f>
        <v/>
      </c>
    </row>
    <row r="1889" spans="11:12" ht="30" customHeight="1">
      <c r="K1889" s="9">
        <f>IF(L1889="","",IF(AND(L1889="OK",F1889="Hadir"),G1889,0))</f>
        <v/>
      </c>
      <c r="L1889" s="9">
        <f>IF(AND(A1889="",B1889="",C1889="",D1889="",E1889="",F1889="",G1889="",H1889="",I1889="",J1889=""),"",IF(OR(A1889="",C1889="",COUNTIF(MajlisTetamu,B1889)&lt;&gt;1),"Isi ID / majlis / nama",IF(COUNTIFS(TetamuTable[ID kumpulan],A1889,TetamuTable[Majlis],B1889)&gt;1,"ID berganda untuk majlis",IF(NOT(ISNUMBER(E1889)),"Semak kapasiti",IF(OR(E1889&lt;1,MOD(E1889,1)&lt;&gt;0),"Semak kapasiti",IF(AND(F1889&lt;&gt;"Belum menjawab",F1889&lt;&gt;"Hadir",F1889&lt;&gt;"Tidak hadir"),"Isi jawapan",IF(F1889="Hadir",IF(NOT(ISNUMBER(G1889)),"Semak jumlah hadir",IF(OR(G1889&lt;1,G1889&gt;E1889,MOD(G1889,1)&lt;&gt;0),"Semak jumlah hadir","OK")),IF(AND(G1889&lt;&gt;"",G1889&lt;&gt;0),"Jumlah perlu kosong / 0","OK")))))))</f>
        <v/>
      </c>
    </row>
    <row r="1890" spans="11:12" ht="30" customHeight="1">
      <c r="K1890" s="9">
        <f>IF(L1890="","",IF(AND(L1890="OK",F1890="Hadir"),G1890,0))</f>
        <v/>
      </c>
      <c r="L1890" s="9">
        <f>IF(AND(A1890="",B1890="",C1890="",D1890="",E1890="",F1890="",G1890="",H1890="",I1890="",J1890=""),"",IF(OR(A1890="",C1890="",COUNTIF(MajlisTetamu,B1890)&lt;&gt;1),"Isi ID / majlis / nama",IF(COUNTIFS(TetamuTable[ID kumpulan],A1890,TetamuTable[Majlis],B1890)&gt;1,"ID berganda untuk majlis",IF(NOT(ISNUMBER(E1890)),"Semak kapasiti",IF(OR(E1890&lt;1,MOD(E1890,1)&lt;&gt;0),"Semak kapasiti",IF(AND(F1890&lt;&gt;"Belum menjawab",F1890&lt;&gt;"Hadir",F1890&lt;&gt;"Tidak hadir"),"Isi jawapan",IF(F1890="Hadir",IF(NOT(ISNUMBER(G1890)),"Semak jumlah hadir",IF(OR(G1890&lt;1,G1890&gt;E1890,MOD(G1890,1)&lt;&gt;0),"Semak jumlah hadir","OK")),IF(AND(G1890&lt;&gt;"",G1890&lt;&gt;0),"Jumlah perlu kosong / 0","OK")))))))</f>
        <v/>
      </c>
    </row>
    <row r="1891" spans="11:12" ht="30" customHeight="1">
      <c r="K1891" s="9">
        <f>IF(L1891="","",IF(AND(L1891="OK",F1891="Hadir"),G1891,0))</f>
        <v/>
      </c>
      <c r="L1891" s="9">
        <f>IF(AND(A1891="",B1891="",C1891="",D1891="",E1891="",F1891="",G1891="",H1891="",I1891="",J1891=""),"",IF(OR(A1891="",C1891="",COUNTIF(MajlisTetamu,B1891)&lt;&gt;1),"Isi ID / majlis / nama",IF(COUNTIFS(TetamuTable[ID kumpulan],A1891,TetamuTable[Majlis],B1891)&gt;1,"ID berganda untuk majlis",IF(NOT(ISNUMBER(E1891)),"Semak kapasiti",IF(OR(E1891&lt;1,MOD(E1891,1)&lt;&gt;0),"Semak kapasiti",IF(AND(F1891&lt;&gt;"Belum menjawab",F1891&lt;&gt;"Hadir",F1891&lt;&gt;"Tidak hadir"),"Isi jawapan",IF(F1891="Hadir",IF(NOT(ISNUMBER(G1891)),"Semak jumlah hadir",IF(OR(G1891&lt;1,G1891&gt;E1891,MOD(G1891,1)&lt;&gt;0),"Semak jumlah hadir","OK")),IF(AND(G1891&lt;&gt;"",G1891&lt;&gt;0),"Jumlah perlu kosong / 0","OK")))))))</f>
        <v/>
      </c>
    </row>
    <row r="1892" spans="11:12" ht="30" customHeight="1">
      <c r="K1892" s="9">
        <f>IF(L1892="","",IF(AND(L1892="OK",F1892="Hadir"),G1892,0))</f>
        <v/>
      </c>
      <c r="L1892" s="9">
        <f>IF(AND(A1892="",B1892="",C1892="",D1892="",E1892="",F1892="",G1892="",H1892="",I1892="",J1892=""),"",IF(OR(A1892="",C1892="",COUNTIF(MajlisTetamu,B1892)&lt;&gt;1),"Isi ID / majlis / nama",IF(COUNTIFS(TetamuTable[ID kumpulan],A1892,TetamuTable[Majlis],B1892)&gt;1,"ID berganda untuk majlis",IF(NOT(ISNUMBER(E1892)),"Semak kapasiti",IF(OR(E1892&lt;1,MOD(E1892,1)&lt;&gt;0),"Semak kapasiti",IF(AND(F1892&lt;&gt;"Belum menjawab",F1892&lt;&gt;"Hadir",F1892&lt;&gt;"Tidak hadir"),"Isi jawapan",IF(F1892="Hadir",IF(NOT(ISNUMBER(G1892)),"Semak jumlah hadir",IF(OR(G1892&lt;1,G1892&gt;E1892,MOD(G1892,1)&lt;&gt;0),"Semak jumlah hadir","OK")),IF(AND(G1892&lt;&gt;"",G1892&lt;&gt;0),"Jumlah perlu kosong / 0","OK")))))))</f>
        <v/>
      </c>
    </row>
    <row r="1893" spans="11:12" ht="30" customHeight="1">
      <c r="K1893" s="9">
        <f>IF(L1893="","",IF(AND(L1893="OK",F1893="Hadir"),G1893,0))</f>
        <v/>
      </c>
      <c r="L1893" s="9">
        <f>IF(AND(A1893="",B1893="",C1893="",D1893="",E1893="",F1893="",G1893="",H1893="",I1893="",J1893=""),"",IF(OR(A1893="",C1893="",COUNTIF(MajlisTetamu,B1893)&lt;&gt;1),"Isi ID / majlis / nama",IF(COUNTIFS(TetamuTable[ID kumpulan],A1893,TetamuTable[Majlis],B1893)&gt;1,"ID berganda untuk majlis",IF(NOT(ISNUMBER(E1893)),"Semak kapasiti",IF(OR(E1893&lt;1,MOD(E1893,1)&lt;&gt;0),"Semak kapasiti",IF(AND(F1893&lt;&gt;"Belum menjawab",F1893&lt;&gt;"Hadir",F1893&lt;&gt;"Tidak hadir"),"Isi jawapan",IF(F1893="Hadir",IF(NOT(ISNUMBER(G1893)),"Semak jumlah hadir",IF(OR(G1893&lt;1,G1893&gt;E1893,MOD(G1893,1)&lt;&gt;0),"Semak jumlah hadir","OK")),IF(AND(G1893&lt;&gt;"",G1893&lt;&gt;0),"Jumlah perlu kosong / 0","OK")))))))</f>
        <v/>
      </c>
    </row>
    <row r="1894" spans="11:12" ht="30" customHeight="1">
      <c r="K1894" s="9">
        <f>IF(L1894="","",IF(AND(L1894="OK",F1894="Hadir"),G1894,0))</f>
        <v/>
      </c>
      <c r="L1894" s="9">
        <f>IF(AND(A1894="",B1894="",C1894="",D1894="",E1894="",F1894="",G1894="",H1894="",I1894="",J1894=""),"",IF(OR(A1894="",C1894="",COUNTIF(MajlisTetamu,B1894)&lt;&gt;1),"Isi ID / majlis / nama",IF(COUNTIFS(TetamuTable[ID kumpulan],A1894,TetamuTable[Majlis],B1894)&gt;1,"ID berganda untuk majlis",IF(NOT(ISNUMBER(E1894)),"Semak kapasiti",IF(OR(E1894&lt;1,MOD(E1894,1)&lt;&gt;0),"Semak kapasiti",IF(AND(F1894&lt;&gt;"Belum menjawab",F1894&lt;&gt;"Hadir",F1894&lt;&gt;"Tidak hadir"),"Isi jawapan",IF(F1894="Hadir",IF(NOT(ISNUMBER(G1894)),"Semak jumlah hadir",IF(OR(G1894&lt;1,G1894&gt;E1894,MOD(G1894,1)&lt;&gt;0),"Semak jumlah hadir","OK")),IF(AND(G1894&lt;&gt;"",G1894&lt;&gt;0),"Jumlah perlu kosong / 0","OK")))))))</f>
        <v/>
      </c>
    </row>
    <row r="1895" spans="11:12" ht="30" customHeight="1">
      <c r="K1895" s="9">
        <f>IF(L1895="","",IF(AND(L1895="OK",F1895="Hadir"),G1895,0))</f>
        <v/>
      </c>
      <c r="L1895" s="9">
        <f>IF(AND(A1895="",B1895="",C1895="",D1895="",E1895="",F1895="",G1895="",H1895="",I1895="",J1895=""),"",IF(OR(A1895="",C1895="",COUNTIF(MajlisTetamu,B1895)&lt;&gt;1),"Isi ID / majlis / nama",IF(COUNTIFS(TetamuTable[ID kumpulan],A1895,TetamuTable[Majlis],B1895)&gt;1,"ID berganda untuk majlis",IF(NOT(ISNUMBER(E1895)),"Semak kapasiti",IF(OR(E1895&lt;1,MOD(E1895,1)&lt;&gt;0),"Semak kapasiti",IF(AND(F1895&lt;&gt;"Belum menjawab",F1895&lt;&gt;"Hadir",F1895&lt;&gt;"Tidak hadir"),"Isi jawapan",IF(F1895="Hadir",IF(NOT(ISNUMBER(G1895)),"Semak jumlah hadir",IF(OR(G1895&lt;1,G1895&gt;E1895,MOD(G1895,1)&lt;&gt;0),"Semak jumlah hadir","OK")),IF(AND(G1895&lt;&gt;"",G1895&lt;&gt;0),"Jumlah perlu kosong / 0","OK")))))))</f>
        <v/>
      </c>
    </row>
    <row r="1896" spans="11:12" ht="30" customHeight="1">
      <c r="K1896" s="9">
        <f>IF(L1896="","",IF(AND(L1896="OK",F1896="Hadir"),G1896,0))</f>
        <v/>
      </c>
      <c r="L1896" s="9">
        <f>IF(AND(A1896="",B1896="",C1896="",D1896="",E1896="",F1896="",G1896="",H1896="",I1896="",J1896=""),"",IF(OR(A1896="",C1896="",COUNTIF(MajlisTetamu,B1896)&lt;&gt;1),"Isi ID / majlis / nama",IF(COUNTIFS(TetamuTable[ID kumpulan],A1896,TetamuTable[Majlis],B1896)&gt;1,"ID berganda untuk majlis",IF(NOT(ISNUMBER(E1896)),"Semak kapasiti",IF(OR(E1896&lt;1,MOD(E1896,1)&lt;&gt;0),"Semak kapasiti",IF(AND(F1896&lt;&gt;"Belum menjawab",F1896&lt;&gt;"Hadir",F1896&lt;&gt;"Tidak hadir"),"Isi jawapan",IF(F1896="Hadir",IF(NOT(ISNUMBER(G1896)),"Semak jumlah hadir",IF(OR(G1896&lt;1,G1896&gt;E1896,MOD(G1896,1)&lt;&gt;0),"Semak jumlah hadir","OK")),IF(AND(G1896&lt;&gt;"",G1896&lt;&gt;0),"Jumlah perlu kosong / 0","OK")))))))</f>
        <v/>
      </c>
    </row>
    <row r="1897" spans="11:12" ht="30" customHeight="1">
      <c r="K1897" s="9">
        <f>IF(L1897="","",IF(AND(L1897="OK",F1897="Hadir"),G1897,0))</f>
        <v/>
      </c>
      <c r="L1897" s="9">
        <f>IF(AND(A1897="",B1897="",C1897="",D1897="",E1897="",F1897="",G1897="",H1897="",I1897="",J1897=""),"",IF(OR(A1897="",C1897="",COUNTIF(MajlisTetamu,B1897)&lt;&gt;1),"Isi ID / majlis / nama",IF(COUNTIFS(TetamuTable[ID kumpulan],A1897,TetamuTable[Majlis],B1897)&gt;1,"ID berganda untuk majlis",IF(NOT(ISNUMBER(E1897)),"Semak kapasiti",IF(OR(E1897&lt;1,MOD(E1897,1)&lt;&gt;0),"Semak kapasiti",IF(AND(F1897&lt;&gt;"Belum menjawab",F1897&lt;&gt;"Hadir",F1897&lt;&gt;"Tidak hadir"),"Isi jawapan",IF(F1897="Hadir",IF(NOT(ISNUMBER(G1897)),"Semak jumlah hadir",IF(OR(G1897&lt;1,G1897&gt;E1897,MOD(G1897,1)&lt;&gt;0),"Semak jumlah hadir","OK")),IF(AND(G1897&lt;&gt;"",G1897&lt;&gt;0),"Jumlah perlu kosong / 0","OK")))))))</f>
        <v/>
      </c>
    </row>
    <row r="1898" spans="11:12" ht="30" customHeight="1">
      <c r="K1898" s="9">
        <f>IF(L1898="","",IF(AND(L1898="OK",F1898="Hadir"),G1898,0))</f>
        <v/>
      </c>
      <c r="L1898" s="9">
        <f>IF(AND(A1898="",B1898="",C1898="",D1898="",E1898="",F1898="",G1898="",H1898="",I1898="",J1898=""),"",IF(OR(A1898="",C1898="",COUNTIF(MajlisTetamu,B1898)&lt;&gt;1),"Isi ID / majlis / nama",IF(COUNTIFS(TetamuTable[ID kumpulan],A1898,TetamuTable[Majlis],B1898)&gt;1,"ID berganda untuk majlis",IF(NOT(ISNUMBER(E1898)),"Semak kapasiti",IF(OR(E1898&lt;1,MOD(E1898,1)&lt;&gt;0),"Semak kapasiti",IF(AND(F1898&lt;&gt;"Belum menjawab",F1898&lt;&gt;"Hadir",F1898&lt;&gt;"Tidak hadir"),"Isi jawapan",IF(F1898="Hadir",IF(NOT(ISNUMBER(G1898)),"Semak jumlah hadir",IF(OR(G1898&lt;1,G1898&gt;E1898,MOD(G1898,1)&lt;&gt;0),"Semak jumlah hadir","OK")),IF(AND(G1898&lt;&gt;"",G1898&lt;&gt;0),"Jumlah perlu kosong / 0","OK")))))))</f>
        <v/>
      </c>
    </row>
    <row r="1899" spans="11:12" ht="30" customHeight="1">
      <c r="K1899" s="9">
        <f>IF(L1899="","",IF(AND(L1899="OK",F1899="Hadir"),G1899,0))</f>
        <v/>
      </c>
      <c r="L1899" s="9">
        <f>IF(AND(A1899="",B1899="",C1899="",D1899="",E1899="",F1899="",G1899="",H1899="",I1899="",J1899=""),"",IF(OR(A1899="",C1899="",COUNTIF(MajlisTetamu,B1899)&lt;&gt;1),"Isi ID / majlis / nama",IF(COUNTIFS(TetamuTable[ID kumpulan],A1899,TetamuTable[Majlis],B1899)&gt;1,"ID berganda untuk majlis",IF(NOT(ISNUMBER(E1899)),"Semak kapasiti",IF(OR(E1899&lt;1,MOD(E1899,1)&lt;&gt;0),"Semak kapasiti",IF(AND(F1899&lt;&gt;"Belum menjawab",F1899&lt;&gt;"Hadir",F1899&lt;&gt;"Tidak hadir"),"Isi jawapan",IF(F1899="Hadir",IF(NOT(ISNUMBER(G1899)),"Semak jumlah hadir",IF(OR(G1899&lt;1,G1899&gt;E1899,MOD(G1899,1)&lt;&gt;0),"Semak jumlah hadir","OK")),IF(AND(G1899&lt;&gt;"",G1899&lt;&gt;0),"Jumlah perlu kosong / 0","OK")))))))</f>
        <v/>
      </c>
    </row>
    <row r="1900" spans="11:12" ht="30" customHeight="1">
      <c r="K1900" s="9">
        <f>IF(L1900="","",IF(AND(L1900="OK",F1900="Hadir"),G1900,0))</f>
        <v/>
      </c>
      <c r="L1900" s="9">
        <f>IF(AND(A1900="",B1900="",C1900="",D1900="",E1900="",F1900="",G1900="",H1900="",I1900="",J1900=""),"",IF(OR(A1900="",C1900="",COUNTIF(MajlisTetamu,B1900)&lt;&gt;1),"Isi ID / majlis / nama",IF(COUNTIFS(TetamuTable[ID kumpulan],A1900,TetamuTable[Majlis],B1900)&gt;1,"ID berganda untuk majlis",IF(NOT(ISNUMBER(E1900)),"Semak kapasiti",IF(OR(E1900&lt;1,MOD(E1900,1)&lt;&gt;0),"Semak kapasiti",IF(AND(F1900&lt;&gt;"Belum menjawab",F1900&lt;&gt;"Hadir",F1900&lt;&gt;"Tidak hadir"),"Isi jawapan",IF(F1900="Hadir",IF(NOT(ISNUMBER(G1900)),"Semak jumlah hadir",IF(OR(G1900&lt;1,G1900&gt;E1900,MOD(G1900,1)&lt;&gt;0),"Semak jumlah hadir","OK")),IF(AND(G1900&lt;&gt;"",G1900&lt;&gt;0),"Jumlah perlu kosong / 0","OK")))))))</f>
        <v/>
      </c>
    </row>
    <row r="1901" spans="11:12" ht="30" customHeight="1">
      <c r="K1901" s="9">
        <f>IF(L1901="","",IF(AND(L1901="OK",F1901="Hadir"),G1901,0))</f>
        <v/>
      </c>
      <c r="L1901" s="9">
        <f>IF(AND(A1901="",B1901="",C1901="",D1901="",E1901="",F1901="",G1901="",H1901="",I1901="",J1901=""),"",IF(OR(A1901="",C1901="",COUNTIF(MajlisTetamu,B1901)&lt;&gt;1),"Isi ID / majlis / nama",IF(COUNTIFS(TetamuTable[ID kumpulan],A1901,TetamuTable[Majlis],B1901)&gt;1,"ID berganda untuk majlis",IF(NOT(ISNUMBER(E1901)),"Semak kapasiti",IF(OR(E1901&lt;1,MOD(E1901,1)&lt;&gt;0),"Semak kapasiti",IF(AND(F1901&lt;&gt;"Belum menjawab",F1901&lt;&gt;"Hadir",F1901&lt;&gt;"Tidak hadir"),"Isi jawapan",IF(F1901="Hadir",IF(NOT(ISNUMBER(G1901)),"Semak jumlah hadir",IF(OR(G1901&lt;1,G1901&gt;E1901,MOD(G1901,1)&lt;&gt;0),"Semak jumlah hadir","OK")),IF(AND(G1901&lt;&gt;"",G1901&lt;&gt;0),"Jumlah perlu kosong / 0","OK")))))))</f>
        <v/>
      </c>
    </row>
    <row r="1902" spans="11:12" ht="30" customHeight="1">
      <c r="K1902" s="9">
        <f>IF(L1902="","",IF(AND(L1902="OK",F1902="Hadir"),G1902,0))</f>
        <v/>
      </c>
      <c r="L1902" s="9">
        <f>IF(AND(A1902="",B1902="",C1902="",D1902="",E1902="",F1902="",G1902="",H1902="",I1902="",J1902=""),"",IF(OR(A1902="",C1902="",COUNTIF(MajlisTetamu,B1902)&lt;&gt;1),"Isi ID / majlis / nama",IF(COUNTIFS(TetamuTable[ID kumpulan],A1902,TetamuTable[Majlis],B1902)&gt;1,"ID berganda untuk majlis",IF(NOT(ISNUMBER(E1902)),"Semak kapasiti",IF(OR(E1902&lt;1,MOD(E1902,1)&lt;&gt;0),"Semak kapasiti",IF(AND(F1902&lt;&gt;"Belum menjawab",F1902&lt;&gt;"Hadir",F1902&lt;&gt;"Tidak hadir"),"Isi jawapan",IF(F1902="Hadir",IF(NOT(ISNUMBER(G1902)),"Semak jumlah hadir",IF(OR(G1902&lt;1,G1902&gt;E1902,MOD(G1902,1)&lt;&gt;0),"Semak jumlah hadir","OK")),IF(AND(G1902&lt;&gt;"",G1902&lt;&gt;0),"Jumlah perlu kosong / 0","OK")))))))</f>
        <v/>
      </c>
    </row>
    <row r="1903" spans="11:12" ht="30" customHeight="1">
      <c r="K1903" s="9">
        <f>IF(L1903="","",IF(AND(L1903="OK",F1903="Hadir"),G1903,0))</f>
        <v/>
      </c>
      <c r="L1903" s="9">
        <f>IF(AND(A1903="",B1903="",C1903="",D1903="",E1903="",F1903="",G1903="",H1903="",I1903="",J1903=""),"",IF(OR(A1903="",C1903="",COUNTIF(MajlisTetamu,B1903)&lt;&gt;1),"Isi ID / majlis / nama",IF(COUNTIFS(TetamuTable[ID kumpulan],A1903,TetamuTable[Majlis],B1903)&gt;1,"ID berganda untuk majlis",IF(NOT(ISNUMBER(E1903)),"Semak kapasiti",IF(OR(E1903&lt;1,MOD(E1903,1)&lt;&gt;0),"Semak kapasiti",IF(AND(F1903&lt;&gt;"Belum menjawab",F1903&lt;&gt;"Hadir",F1903&lt;&gt;"Tidak hadir"),"Isi jawapan",IF(F1903="Hadir",IF(NOT(ISNUMBER(G1903)),"Semak jumlah hadir",IF(OR(G1903&lt;1,G1903&gt;E1903,MOD(G1903,1)&lt;&gt;0),"Semak jumlah hadir","OK")),IF(AND(G1903&lt;&gt;"",G1903&lt;&gt;0),"Jumlah perlu kosong / 0","OK")))))))</f>
        <v/>
      </c>
    </row>
    <row r="1904" spans="11:12" ht="30" customHeight="1">
      <c r="K1904" s="9">
        <f>IF(L1904="","",IF(AND(L1904="OK",F1904="Hadir"),G1904,0))</f>
        <v/>
      </c>
      <c r="L1904" s="9">
        <f>IF(AND(A1904="",B1904="",C1904="",D1904="",E1904="",F1904="",G1904="",H1904="",I1904="",J1904=""),"",IF(OR(A1904="",C1904="",COUNTIF(MajlisTetamu,B1904)&lt;&gt;1),"Isi ID / majlis / nama",IF(COUNTIFS(TetamuTable[ID kumpulan],A1904,TetamuTable[Majlis],B1904)&gt;1,"ID berganda untuk majlis",IF(NOT(ISNUMBER(E1904)),"Semak kapasiti",IF(OR(E1904&lt;1,MOD(E1904,1)&lt;&gt;0),"Semak kapasiti",IF(AND(F1904&lt;&gt;"Belum menjawab",F1904&lt;&gt;"Hadir",F1904&lt;&gt;"Tidak hadir"),"Isi jawapan",IF(F1904="Hadir",IF(NOT(ISNUMBER(G1904)),"Semak jumlah hadir",IF(OR(G1904&lt;1,G1904&gt;E1904,MOD(G1904,1)&lt;&gt;0),"Semak jumlah hadir","OK")),IF(AND(G1904&lt;&gt;"",G1904&lt;&gt;0),"Jumlah perlu kosong / 0","OK")))))))</f>
        <v/>
      </c>
    </row>
    <row r="1905" spans="11:12" ht="30" customHeight="1">
      <c r="K1905" s="9">
        <f>IF(L1905="","",IF(AND(L1905="OK",F1905="Hadir"),G1905,0))</f>
        <v/>
      </c>
      <c r="L1905" s="9">
        <f>IF(AND(A1905="",B1905="",C1905="",D1905="",E1905="",F1905="",G1905="",H1905="",I1905="",J1905=""),"",IF(OR(A1905="",C1905="",COUNTIF(MajlisTetamu,B1905)&lt;&gt;1),"Isi ID / majlis / nama",IF(COUNTIFS(TetamuTable[ID kumpulan],A1905,TetamuTable[Majlis],B1905)&gt;1,"ID berganda untuk majlis",IF(NOT(ISNUMBER(E1905)),"Semak kapasiti",IF(OR(E1905&lt;1,MOD(E1905,1)&lt;&gt;0),"Semak kapasiti",IF(AND(F1905&lt;&gt;"Belum menjawab",F1905&lt;&gt;"Hadir",F1905&lt;&gt;"Tidak hadir"),"Isi jawapan",IF(F1905="Hadir",IF(NOT(ISNUMBER(G1905)),"Semak jumlah hadir",IF(OR(G1905&lt;1,G1905&gt;E1905,MOD(G1905,1)&lt;&gt;0),"Semak jumlah hadir","OK")),IF(AND(G1905&lt;&gt;"",G1905&lt;&gt;0),"Jumlah perlu kosong / 0","OK")))))))</f>
        <v/>
      </c>
    </row>
    <row r="1906" spans="11:12" ht="30" customHeight="1">
      <c r="K1906" s="9">
        <f>IF(L1906="","",IF(AND(L1906="OK",F1906="Hadir"),G1906,0))</f>
        <v/>
      </c>
      <c r="L1906" s="9">
        <f>IF(AND(A1906="",B1906="",C1906="",D1906="",E1906="",F1906="",G1906="",H1906="",I1906="",J1906=""),"",IF(OR(A1906="",C1906="",COUNTIF(MajlisTetamu,B1906)&lt;&gt;1),"Isi ID / majlis / nama",IF(COUNTIFS(TetamuTable[ID kumpulan],A1906,TetamuTable[Majlis],B1906)&gt;1,"ID berganda untuk majlis",IF(NOT(ISNUMBER(E1906)),"Semak kapasiti",IF(OR(E1906&lt;1,MOD(E1906,1)&lt;&gt;0),"Semak kapasiti",IF(AND(F1906&lt;&gt;"Belum menjawab",F1906&lt;&gt;"Hadir",F1906&lt;&gt;"Tidak hadir"),"Isi jawapan",IF(F1906="Hadir",IF(NOT(ISNUMBER(G1906)),"Semak jumlah hadir",IF(OR(G1906&lt;1,G1906&gt;E1906,MOD(G1906,1)&lt;&gt;0),"Semak jumlah hadir","OK")),IF(AND(G1906&lt;&gt;"",G1906&lt;&gt;0),"Jumlah perlu kosong / 0","OK")))))))</f>
        <v/>
      </c>
    </row>
    <row r="1907" spans="11:12" ht="30" customHeight="1">
      <c r="K1907" s="9">
        <f>IF(L1907="","",IF(AND(L1907="OK",F1907="Hadir"),G1907,0))</f>
        <v/>
      </c>
      <c r="L1907" s="9">
        <f>IF(AND(A1907="",B1907="",C1907="",D1907="",E1907="",F1907="",G1907="",H1907="",I1907="",J1907=""),"",IF(OR(A1907="",C1907="",COUNTIF(MajlisTetamu,B1907)&lt;&gt;1),"Isi ID / majlis / nama",IF(COUNTIFS(TetamuTable[ID kumpulan],A1907,TetamuTable[Majlis],B1907)&gt;1,"ID berganda untuk majlis",IF(NOT(ISNUMBER(E1907)),"Semak kapasiti",IF(OR(E1907&lt;1,MOD(E1907,1)&lt;&gt;0),"Semak kapasiti",IF(AND(F1907&lt;&gt;"Belum menjawab",F1907&lt;&gt;"Hadir",F1907&lt;&gt;"Tidak hadir"),"Isi jawapan",IF(F1907="Hadir",IF(NOT(ISNUMBER(G1907)),"Semak jumlah hadir",IF(OR(G1907&lt;1,G1907&gt;E1907,MOD(G1907,1)&lt;&gt;0),"Semak jumlah hadir","OK")),IF(AND(G1907&lt;&gt;"",G1907&lt;&gt;0),"Jumlah perlu kosong / 0","OK")))))))</f>
        <v/>
      </c>
    </row>
    <row r="1908" spans="11:12" ht="30" customHeight="1">
      <c r="K1908" s="9">
        <f>IF(L1908="","",IF(AND(L1908="OK",F1908="Hadir"),G1908,0))</f>
        <v/>
      </c>
      <c r="L1908" s="9">
        <f>IF(AND(A1908="",B1908="",C1908="",D1908="",E1908="",F1908="",G1908="",H1908="",I1908="",J1908=""),"",IF(OR(A1908="",C1908="",COUNTIF(MajlisTetamu,B1908)&lt;&gt;1),"Isi ID / majlis / nama",IF(COUNTIFS(TetamuTable[ID kumpulan],A1908,TetamuTable[Majlis],B1908)&gt;1,"ID berganda untuk majlis",IF(NOT(ISNUMBER(E1908)),"Semak kapasiti",IF(OR(E1908&lt;1,MOD(E1908,1)&lt;&gt;0),"Semak kapasiti",IF(AND(F1908&lt;&gt;"Belum menjawab",F1908&lt;&gt;"Hadir",F1908&lt;&gt;"Tidak hadir"),"Isi jawapan",IF(F1908="Hadir",IF(NOT(ISNUMBER(G1908)),"Semak jumlah hadir",IF(OR(G1908&lt;1,G1908&gt;E1908,MOD(G1908,1)&lt;&gt;0),"Semak jumlah hadir","OK")),IF(AND(G1908&lt;&gt;"",G1908&lt;&gt;0),"Jumlah perlu kosong / 0","OK")))))))</f>
        <v/>
      </c>
    </row>
    <row r="1909" spans="11:12" ht="30" customHeight="1">
      <c r="K1909" s="9">
        <f>IF(L1909="","",IF(AND(L1909="OK",F1909="Hadir"),G1909,0))</f>
        <v/>
      </c>
      <c r="L1909" s="9">
        <f>IF(AND(A1909="",B1909="",C1909="",D1909="",E1909="",F1909="",G1909="",H1909="",I1909="",J1909=""),"",IF(OR(A1909="",C1909="",COUNTIF(MajlisTetamu,B1909)&lt;&gt;1),"Isi ID / majlis / nama",IF(COUNTIFS(TetamuTable[ID kumpulan],A1909,TetamuTable[Majlis],B1909)&gt;1,"ID berganda untuk majlis",IF(NOT(ISNUMBER(E1909)),"Semak kapasiti",IF(OR(E1909&lt;1,MOD(E1909,1)&lt;&gt;0),"Semak kapasiti",IF(AND(F1909&lt;&gt;"Belum menjawab",F1909&lt;&gt;"Hadir",F1909&lt;&gt;"Tidak hadir"),"Isi jawapan",IF(F1909="Hadir",IF(NOT(ISNUMBER(G1909)),"Semak jumlah hadir",IF(OR(G1909&lt;1,G1909&gt;E1909,MOD(G1909,1)&lt;&gt;0),"Semak jumlah hadir","OK")),IF(AND(G1909&lt;&gt;"",G1909&lt;&gt;0),"Jumlah perlu kosong / 0","OK")))))))</f>
        <v/>
      </c>
    </row>
    <row r="1910" spans="11:12" ht="30" customHeight="1">
      <c r="K1910" s="9">
        <f>IF(L1910="","",IF(AND(L1910="OK",F1910="Hadir"),G1910,0))</f>
        <v/>
      </c>
      <c r="L1910" s="9">
        <f>IF(AND(A1910="",B1910="",C1910="",D1910="",E1910="",F1910="",G1910="",H1910="",I1910="",J1910=""),"",IF(OR(A1910="",C1910="",COUNTIF(MajlisTetamu,B1910)&lt;&gt;1),"Isi ID / majlis / nama",IF(COUNTIFS(TetamuTable[ID kumpulan],A1910,TetamuTable[Majlis],B1910)&gt;1,"ID berganda untuk majlis",IF(NOT(ISNUMBER(E1910)),"Semak kapasiti",IF(OR(E1910&lt;1,MOD(E1910,1)&lt;&gt;0),"Semak kapasiti",IF(AND(F1910&lt;&gt;"Belum menjawab",F1910&lt;&gt;"Hadir",F1910&lt;&gt;"Tidak hadir"),"Isi jawapan",IF(F1910="Hadir",IF(NOT(ISNUMBER(G1910)),"Semak jumlah hadir",IF(OR(G1910&lt;1,G1910&gt;E1910,MOD(G1910,1)&lt;&gt;0),"Semak jumlah hadir","OK")),IF(AND(G1910&lt;&gt;"",G1910&lt;&gt;0),"Jumlah perlu kosong / 0","OK")))))))</f>
        <v/>
      </c>
    </row>
    <row r="1911" spans="11:12" ht="30" customHeight="1">
      <c r="K1911" s="9">
        <f>IF(L1911="","",IF(AND(L1911="OK",F1911="Hadir"),G1911,0))</f>
        <v/>
      </c>
      <c r="L1911" s="9">
        <f>IF(AND(A1911="",B1911="",C1911="",D1911="",E1911="",F1911="",G1911="",H1911="",I1911="",J1911=""),"",IF(OR(A1911="",C1911="",COUNTIF(MajlisTetamu,B1911)&lt;&gt;1),"Isi ID / majlis / nama",IF(COUNTIFS(TetamuTable[ID kumpulan],A1911,TetamuTable[Majlis],B1911)&gt;1,"ID berganda untuk majlis",IF(NOT(ISNUMBER(E1911)),"Semak kapasiti",IF(OR(E1911&lt;1,MOD(E1911,1)&lt;&gt;0),"Semak kapasiti",IF(AND(F1911&lt;&gt;"Belum menjawab",F1911&lt;&gt;"Hadir",F1911&lt;&gt;"Tidak hadir"),"Isi jawapan",IF(F1911="Hadir",IF(NOT(ISNUMBER(G1911)),"Semak jumlah hadir",IF(OR(G1911&lt;1,G1911&gt;E1911,MOD(G1911,1)&lt;&gt;0),"Semak jumlah hadir","OK")),IF(AND(G1911&lt;&gt;"",G1911&lt;&gt;0),"Jumlah perlu kosong / 0","OK")))))))</f>
        <v/>
      </c>
    </row>
    <row r="1912" spans="11:12" ht="30" customHeight="1">
      <c r="K1912" s="9">
        <f>IF(L1912="","",IF(AND(L1912="OK",F1912="Hadir"),G1912,0))</f>
        <v/>
      </c>
      <c r="L1912" s="9">
        <f>IF(AND(A1912="",B1912="",C1912="",D1912="",E1912="",F1912="",G1912="",H1912="",I1912="",J1912=""),"",IF(OR(A1912="",C1912="",COUNTIF(MajlisTetamu,B1912)&lt;&gt;1),"Isi ID / majlis / nama",IF(COUNTIFS(TetamuTable[ID kumpulan],A1912,TetamuTable[Majlis],B1912)&gt;1,"ID berganda untuk majlis",IF(NOT(ISNUMBER(E1912)),"Semak kapasiti",IF(OR(E1912&lt;1,MOD(E1912,1)&lt;&gt;0),"Semak kapasiti",IF(AND(F1912&lt;&gt;"Belum menjawab",F1912&lt;&gt;"Hadir",F1912&lt;&gt;"Tidak hadir"),"Isi jawapan",IF(F1912="Hadir",IF(NOT(ISNUMBER(G1912)),"Semak jumlah hadir",IF(OR(G1912&lt;1,G1912&gt;E1912,MOD(G1912,1)&lt;&gt;0),"Semak jumlah hadir","OK")),IF(AND(G1912&lt;&gt;"",G1912&lt;&gt;0),"Jumlah perlu kosong / 0","OK")))))))</f>
        <v/>
      </c>
    </row>
    <row r="1913" spans="11:12" ht="30" customHeight="1">
      <c r="K1913" s="9">
        <f>IF(L1913="","",IF(AND(L1913="OK",F1913="Hadir"),G1913,0))</f>
        <v/>
      </c>
      <c r="L1913" s="9">
        <f>IF(AND(A1913="",B1913="",C1913="",D1913="",E1913="",F1913="",G1913="",H1913="",I1913="",J1913=""),"",IF(OR(A1913="",C1913="",COUNTIF(MajlisTetamu,B1913)&lt;&gt;1),"Isi ID / majlis / nama",IF(COUNTIFS(TetamuTable[ID kumpulan],A1913,TetamuTable[Majlis],B1913)&gt;1,"ID berganda untuk majlis",IF(NOT(ISNUMBER(E1913)),"Semak kapasiti",IF(OR(E1913&lt;1,MOD(E1913,1)&lt;&gt;0),"Semak kapasiti",IF(AND(F1913&lt;&gt;"Belum menjawab",F1913&lt;&gt;"Hadir",F1913&lt;&gt;"Tidak hadir"),"Isi jawapan",IF(F1913="Hadir",IF(NOT(ISNUMBER(G1913)),"Semak jumlah hadir",IF(OR(G1913&lt;1,G1913&gt;E1913,MOD(G1913,1)&lt;&gt;0),"Semak jumlah hadir","OK")),IF(AND(G1913&lt;&gt;"",G1913&lt;&gt;0),"Jumlah perlu kosong / 0","OK")))))))</f>
        <v/>
      </c>
    </row>
    <row r="1914" spans="11:12" ht="30" customHeight="1">
      <c r="K1914" s="9">
        <f>IF(L1914="","",IF(AND(L1914="OK",F1914="Hadir"),G1914,0))</f>
        <v/>
      </c>
      <c r="L1914" s="9">
        <f>IF(AND(A1914="",B1914="",C1914="",D1914="",E1914="",F1914="",G1914="",H1914="",I1914="",J1914=""),"",IF(OR(A1914="",C1914="",COUNTIF(MajlisTetamu,B1914)&lt;&gt;1),"Isi ID / majlis / nama",IF(COUNTIFS(TetamuTable[ID kumpulan],A1914,TetamuTable[Majlis],B1914)&gt;1,"ID berganda untuk majlis",IF(NOT(ISNUMBER(E1914)),"Semak kapasiti",IF(OR(E1914&lt;1,MOD(E1914,1)&lt;&gt;0),"Semak kapasiti",IF(AND(F1914&lt;&gt;"Belum menjawab",F1914&lt;&gt;"Hadir",F1914&lt;&gt;"Tidak hadir"),"Isi jawapan",IF(F1914="Hadir",IF(NOT(ISNUMBER(G1914)),"Semak jumlah hadir",IF(OR(G1914&lt;1,G1914&gt;E1914,MOD(G1914,1)&lt;&gt;0),"Semak jumlah hadir","OK")),IF(AND(G1914&lt;&gt;"",G1914&lt;&gt;0),"Jumlah perlu kosong / 0","OK")))))))</f>
        <v/>
      </c>
    </row>
    <row r="1915" spans="11:12" ht="30" customHeight="1">
      <c r="K1915" s="9">
        <f>IF(L1915="","",IF(AND(L1915="OK",F1915="Hadir"),G1915,0))</f>
        <v/>
      </c>
      <c r="L1915" s="9">
        <f>IF(AND(A1915="",B1915="",C1915="",D1915="",E1915="",F1915="",G1915="",H1915="",I1915="",J1915=""),"",IF(OR(A1915="",C1915="",COUNTIF(MajlisTetamu,B1915)&lt;&gt;1),"Isi ID / majlis / nama",IF(COUNTIFS(TetamuTable[ID kumpulan],A1915,TetamuTable[Majlis],B1915)&gt;1,"ID berganda untuk majlis",IF(NOT(ISNUMBER(E1915)),"Semak kapasiti",IF(OR(E1915&lt;1,MOD(E1915,1)&lt;&gt;0),"Semak kapasiti",IF(AND(F1915&lt;&gt;"Belum menjawab",F1915&lt;&gt;"Hadir",F1915&lt;&gt;"Tidak hadir"),"Isi jawapan",IF(F1915="Hadir",IF(NOT(ISNUMBER(G1915)),"Semak jumlah hadir",IF(OR(G1915&lt;1,G1915&gt;E1915,MOD(G1915,1)&lt;&gt;0),"Semak jumlah hadir","OK")),IF(AND(G1915&lt;&gt;"",G1915&lt;&gt;0),"Jumlah perlu kosong / 0","OK")))))))</f>
        <v/>
      </c>
    </row>
    <row r="1916" spans="11:12" ht="30" customHeight="1">
      <c r="K1916" s="9">
        <f>IF(L1916="","",IF(AND(L1916="OK",F1916="Hadir"),G1916,0))</f>
        <v/>
      </c>
      <c r="L1916" s="9">
        <f>IF(AND(A1916="",B1916="",C1916="",D1916="",E1916="",F1916="",G1916="",H1916="",I1916="",J1916=""),"",IF(OR(A1916="",C1916="",COUNTIF(MajlisTetamu,B1916)&lt;&gt;1),"Isi ID / majlis / nama",IF(COUNTIFS(TetamuTable[ID kumpulan],A1916,TetamuTable[Majlis],B1916)&gt;1,"ID berganda untuk majlis",IF(NOT(ISNUMBER(E1916)),"Semak kapasiti",IF(OR(E1916&lt;1,MOD(E1916,1)&lt;&gt;0),"Semak kapasiti",IF(AND(F1916&lt;&gt;"Belum menjawab",F1916&lt;&gt;"Hadir",F1916&lt;&gt;"Tidak hadir"),"Isi jawapan",IF(F1916="Hadir",IF(NOT(ISNUMBER(G1916)),"Semak jumlah hadir",IF(OR(G1916&lt;1,G1916&gt;E1916,MOD(G1916,1)&lt;&gt;0),"Semak jumlah hadir","OK")),IF(AND(G1916&lt;&gt;"",G1916&lt;&gt;0),"Jumlah perlu kosong / 0","OK")))))))</f>
        <v/>
      </c>
    </row>
    <row r="1917" spans="11:12" ht="30" customHeight="1">
      <c r="K1917" s="9">
        <f>IF(L1917="","",IF(AND(L1917="OK",F1917="Hadir"),G1917,0))</f>
        <v/>
      </c>
      <c r="L1917" s="9">
        <f>IF(AND(A1917="",B1917="",C1917="",D1917="",E1917="",F1917="",G1917="",H1917="",I1917="",J1917=""),"",IF(OR(A1917="",C1917="",COUNTIF(MajlisTetamu,B1917)&lt;&gt;1),"Isi ID / majlis / nama",IF(COUNTIFS(TetamuTable[ID kumpulan],A1917,TetamuTable[Majlis],B1917)&gt;1,"ID berganda untuk majlis",IF(NOT(ISNUMBER(E1917)),"Semak kapasiti",IF(OR(E1917&lt;1,MOD(E1917,1)&lt;&gt;0),"Semak kapasiti",IF(AND(F1917&lt;&gt;"Belum menjawab",F1917&lt;&gt;"Hadir",F1917&lt;&gt;"Tidak hadir"),"Isi jawapan",IF(F1917="Hadir",IF(NOT(ISNUMBER(G1917)),"Semak jumlah hadir",IF(OR(G1917&lt;1,G1917&gt;E1917,MOD(G1917,1)&lt;&gt;0),"Semak jumlah hadir","OK")),IF(AND(G1917&lt;&gt;"",G1917&lt;&gt;0),"Jumlah perlu kosong / 0","OK")))))))</f>
        <v/>
      </c>
    </row>
    <row r="1918" spans="11:12" ht="30" customHeight="1">
      <c r="K1918" s="9">
        <f>IF(L1918="","",IF(AND(L1918="OK",F1918="Hadir"),G1918,0))</f>
        <v/>
      </c>
      <c r="L1918" s="9">
        <f>IF(AND(A1918="",B1918="",C1918="",D1918="",E1918="",F1918="",G1918="",H1918="",I1918="",J1918=""),"",IF(OR(A1918="",C1918="",COUNTIF(MajlisTetamu,B1918)&lt;&gt;1),"Isi ID / majlis / nama",IF(COUNTIFS(TetamuTable[ID kumpulan],A1918,TetamuTable[Majlis],B1918)&gt;1,"ID berganda untuk majlis",IF(NOT(ISNUMBER(E1918)),"Semak kapasiti",IF(OR(E1918&lt;1,MOD(E1918,1)&lt;&gt;0),"Semak kapasiti",IF(AND(F1918&lt;&gt;"Belum menjawab",F1918&lt;&gt;"Hadir",F1918&lt;&gt;"Tidak hadir"),"Isi jawapan",IF(F1918="Hadir",IF(NOT(ISNUMBER(G1918)),"Semak jumlah hadir",IF(OR(G1918&lt;1,G1918&gt;E1918,MOD(G1918,1)&lt;&gt;0),"Semak jumlah hadir","OK")),IF(AND(G1918&lt;&gt;"",G1918&lt;&gt;0),"Jumlah perlu kosong / 0","OK")))))))</f>
        <v/>
      </c>
    </row>
    <row r="1919" spans="11:12" ht="30" customHeight="1">
      <c r="K1919" s="9">
        <f>IF(L1919="","",IF(AND(L1919="OK",F1919="Hadir"),G1919,0))</f>
        <v/>
      </c>
      <c r="L1919" s="9">
        <f>IF(AND(A1919="",B1919="",C1919="",D1919="",E1919="",F1919="",G1919="",H1919="",I1919="",J1919=""),"",IF(OR(A1919="",C1919="",COUNTIF(MajlisTetamu,B1919)&lt;&gt;1),"Isi ID / majlis / nama",IF(COUNTIFS(TetamuTable[ID kumpulan],A1919,TetamuTable[Majlis],B1919)&gt;1,"ID berganda untuk majlis",IF(NOT(ISNUMBER(E1919)),"Semak kapasiti",IF(OR(E1919&lt;1,MOD(E1919,1)&lt;&gt;0),"Semak kapasiti",IF(AND(F1919&lt;&gt;"Belum menjawab",F1919&lt;&gt;"Hadir",F1919&lt;&gt;"Tidak hadir"),"Isi jawapan",IF(F1919="Hadir",IF(NOT(ISNUMBER(G1919)),"Semak jumlah hadir",IF(OR(G1919&lt;1,G1919&gt;E1919,MOD(G1919,1)&lt;&gt;0),"Semak jumlah hadir","OK")),IF(AND(G1919&lt;&gt;"",G1919&lt;&gt;0),"Jumlah perlu kosong / 0","OK")))))))</f>
        <v/>
      </c>
    </row>
    <row r="1920" spans="11:12" ht="30" customHeight="1">
      <c r="K1920" s="9">
        <f>IF(L1920="","",IF(AND(L1920="OK",F1920="Hadir"),G1920,0))</f>
        <v/>
      </c>
      <c r="L1920" s="9">
        <f>IF(AND(A1920="",B1920="",C1920="",D1920="",E1920="",F1920="",G1920="",H1920="",I1920="",J1920=""),"",IF(OR(A1920="",C1920="",COUNTIF(MajlisTetamu,B1920)&lt;&gt;1),"Isi ID / majlis / nama",IF(COUNTIFS(TetamuTable[ID kumpulan],A1920,TetamuTable[Majlis],B1920)&gt;1,"ID berganda untuk majlis",IF(NOT(ISNUMBER(E1920)),"Semak kapasiti",IF(OR(E1920&lt;1,MOD(E1920,1)&lt;&gt;0),"Semak kapasiti",IF(AND(F1920&lt;&gt;"Belum menjawab",F1920&lt;&gt;"Hadir",F1920&lt;&gt;"Tidak hadir"),"Isi jawapan",IF(F1920="Hadir",IF(NOT(ISNUMBER(G1920)),"Semak jumlah hadir",IF(OR(G1920&lt;1,G1920&gt;E1920,MOD(G1920,1)&lt;&gt;0),"Semak jumlah hadir","OK")),IF(AND(G1920&lt;&gt;"",G1920&lt;&gt;0),"Jumlah perlu kosong / 0","OK")))))))</f>
        <v/>
      </c>
    </row>
    <row r="1921" spans="11:12" ht="30" customHeight="1">
      <c r="K1921" s="9">
        <f>IF(L1921="","",IF(AND(L1921="OK",F1921="Hadir"),G1921,0))</f>
        <v/>
      </c>
      <c r="L1921" s="9">
        <f>IF(AND(A1921="",B1921="",C1921="",D1921="",E1921="",F1921="",G1921="",H1921="",I1921="",J1921=""),"",IF(OR(A1921="",C1921="",COUNTIF(MajlisTetamu,B1921)&lt;&gt;1),"Isi ID / majlis / nama",IF(COUNTIFS(TetamuTable[ID kumpulan],A1921,TetamuTable[Majlis],B1921)&gt;1,"ID berganda untuk majlis",IF(NOT(ISNUMBER(E1921)),"Semak kapasiti",IF(OR(E1921&lt;1,MOD(E1921,1)&lt;&gt;0),"Semak kapasiti",IF(AND(F1921&lt;&gt;"Belum menjawab",F1921&lt;&gt;"Hadir",F1921&lt;&gt;"Tidak hadir"),"Isi jawapan",IF(F1921="Hadir",IF(NOT(ISNUMBER(G1921)),"Semak jumlah hadir",IF(OR(G1921&lt;1,G1921&gt;E1921,MOD(G1921,1)&lt;&gt;0),"Semak jumlah hadir","OK")),IF(AND(G1921&lt;&gt;"",G1921&lt;&gt;0),"Jumlah perlu kosong / 0","OK")))))))</f>
        <v/>
      </c>
    </row>
    <row r="1922" spans="11:12" ht="30" customHeight="1">
      <c r="K1922" s="9">
        <f>IF(L1922="","",IF(AND(L1922="OK",F1922="Hadir"),G1922,0))</f>
        <v/>
      </c>
      <c r="L1922" s="9">
        <f>IF(AND(A1922="",B1922="",C1922="",D1922="",E1922="",F1922="",G1922="",H1922="",I1922="",J1922=""),"",IF(OR(A1922="",C1922="",COUNTIF(MajlisTetamu,B1922)&lt;&gt;1),"Isi ID / majlis / nama",IF(COUNTIFS(TetamuTable[ID kumpulan],A1922,TetamuTable[Majlis],B1922)&gt;1,"ID berganda untuk majlis",IF(NOT(ISNUMBER(E1922)),"Semak kapasiti",IF(OR(E1922&lt;1,MOD(E1922,1)&lt;&gt;0),"Semak kapasiti",IF(AND(F1922&lt;&gt;"Belum menjawab",F1922&lt;&gt;"Hadir",F1922&lt;&gt;"Tidak hadir"),"Isi jawapan",IF(F1922="Hadir",IF(NOT(ISNUMBER(G1922)),"Semak jumlah hadir",IF(OR(G1922&lt;1,G1922&gt;E1922,MOD(G1922,1)&lt;&gt;0),"Semak jumlah hadir","OK")),IF(AND(G1922&lt;&gt;"",G1922&lt;&gt;0),"Jumlah perlu kosong / 0","OK")))))))</f>
        <v/>
      </c>
    </row>
    <row r="1923" spans="11:12" ht="30" customHeight="1">
      <c r="K1923" s="9">
        <f>IF(L1923="","",IF(AND(L1923="OK",F1923="Hadir"),G1923,0))</f>
        <v/>
      </c>
      <c r="L1923" s="9">
        <f>IF(AND(A1923="",B1923="",C1923="",D1923="",E1923="",F1923="",G1923="",H1923="",I1923="",J1923=""),"",IF(OR(A1923="",C1923="",COUNTIF(MajlisTetamu,B1923)&lt;&gt;1),"Isi ID / majlis / nama",IF(COUNTIFS(TetamuTable[ID kumpulan],A1923,TetamuTable[Majlis],B1923)&gt;1,"ID berganda untuk majlis",IF(NOT(ISNUMBER(E1923)),"Semak kapasiti",IF(OR(E1923&lt;1,MOD(E1923,1)&lt;&gt;0),"Semak kapasiti",IF(AND(F1923&lt;&gt;"Belum menjawab",F1923&lt;&gt;"Hadir",F1923&lt;&gt;"Tidak hadir"),"Isi jawapan",IF(F1923="Hadir",IF(NOT(ISNUMBER(G1923)),"Semak jumlah hadir",IF(OR(G1923&lt;1,G1923&gt;E1923,MOD(G1923,1)&lt;&gt;0),"Semak jumlah hadir","OK")),IF(AND(G1923&lt;&gt;"",G1923&lt;&gt;0),"Jumlah perlu kosong / 0","OK")))))))</f>
        <v/>
      </c>
    </row>
    <row r="1924" spans="11:12" ht="30" customHeight="1">
      <c r="K1924" s="9">
        <f>IF(L1924="","",IF(AND(L1924="OK",F1924="Hadir"),G1924,0))</f>
        <v/>
      </c>
      <c r="L1924" s="9">
        <f>IF(AND(A1924="",B1924="",C1924="",D1924="",E1924="",F1924="",G1924="",H1924="",I1924="",J1924=""),"",IF(OR(A1924="",C1924="",COUNTIF(MajlisTetamu,B1924)&lt;&gt;1),"Isi ID / majlis / nama",IF(COUNTIFS(TetamuTable[ID kumpulan],A1924,TetamuTable[Majlis],B1924)&gt;1,"ID berganda untuk majlis",IF(NOT(ISNUMBER(E1924)),"Semak kapasiti",IF(OR(E1924&lt;1,MOD(E1924,1)&lt;&gt;0),"Semak kapasiti",IF(AND(F1924&lt;&gt;"Belum menjawab",F1924&lt;&gt;"Hadir",F1924&lt;&gt;"Tidak hadir"),"Isi jawapan",IF(F1924="Hadir",IF(NOT(ISNUMBER(G1924)),"Semak jumlah hadir",IF(OR(G1924&lt;1,G1924&gt;E1924,MOD(G1924,1)&lt;&gt;0),"Semak jumlah hadir","OK")),IF(AND(G1924&lt;&gt;"",G1924&lt;&gt;0),"Jumlah perlu kosong / 0","OK")))))))</f>
        <v/>
      </c>
    </row>
    <row r="1925" spans="11:12" ht="30" customHeight="1">
      <c r="K1925" s="9">
        <f>IF(L1925="","",IF(AND(L1925="OK",F1925="Hadir"),G1925,0))</f>
        <v/>
      </c>
      <c r="L1925" s="9">
        <f>IF(AND(A1925="",B1925="",C1925="",D1925="",E1925="",F1925="",G1925="",H1925="",I1925="",J1925=""),"",IF(OR(A1925="",C1925="",COUNTIF(MajlisTetamu,B1925)&lt;&gt;1),"Isi ID / majlis / nama",IF(COUNTIFS(TetamuTable[ID kumpulan],A1925,TetamuTable[Majlis],B1925)&gt;1,"ID berganda untuk majlis",IF(NOT(ISNUMBER(E1925)),"Semak kapasiti",IF(OR(E1925&lt;1,MOD(E1925,1)&lt;&gt;0),"Semak kapasiti",IF(AND(F1925&lt;&gt;"Belum menjawab",F1925&lt;&gt;"Hadir",F1925&lt;&gt;"Tidak hadir"),"Isi jawapan",IF(F1925="Hadir",IF(NOT(ISNUMBER(G1925)),"Semak jumlah hadir",IF(OR(G1925&lt;1,G1925&gt;E1925,MOD(G1925,1)&lt;&gt;0),"Semak jumlah hadir","OK")),IF(AND(G1925&lt;&gt;"",G1925&lt;&gt;0),"Jumlah perlu kosong / 0","OK")))))))</f>
        <v/>
      </c>
    </row>
    <row r="1926" spans="11:12" ht="30" customHeight="1">
      <c r="K1926" s="9">
        <f>IF(L1926="","",IF(AND(L1926="OK",F1926="Hadir"),G1926,0))</f>
        <v/>
      </c>
      <c r="L1926" s="9">
        <f>IF(AND(A1926="",B1926="",C1926="",D1926="",E1926="",F1926="",G1926="",H1926="",I1926="",J1926=""),"",IF(OR(A1926="",C1926="",COUNTIF(MajlisTetamu,B1926)&lt;&gt;1),"Isi ID / majlis / nama",IF(COUNTIFS(TetamuTable[ID kumpulan],A1926,TetamuTable[Majlis],B1926)&gt;1,"ID berganda untuk majlis",IF(NOT(ISNUMBER(E1926)),"Semak kapasiti",IF(OR(E1926&lt;1,MOD(E1926,1)&lt;&gt;0),"Semak kapasiti",IF(AND(F1926&lt;&gt;"Belum menjawab",F1926&lt;&gt;"Hadir",F1926&lt;&gt;"Tidak hadir"),"Isi jawapan",IF(F1926="Hadir",IF(NOT(ISNUMBER(G1926)),"Semak jumlah hadir",IF(OR(G1926&lt;1,G1926&gt;E1926,MOD(G1926,1)&lt;&gt;0),"Semak jumlah hadir","OK")),IF(AND(G1926&lt;&gt;"",G1926&lt;&gt;0),"Jumlah perlu kosong / 0","OK")))))))</f>
        <v/>
      </c>
    </row>
    <row r="1927" spans="11:12" ht="30" customHeight="1">
      <c r="K1927" s="9">
        <f>IF(L1927="","",IF(AND(L1927="OK",F1927="Hadir"),G1927,0))</f>
        <v/>
      </c>
      <c r="L1927" s="9">
        <f>IF(AND(A1927="",B1927="",C1927="",D1927="",E1927="",F1927="",G1927="",H1927="",I1927="",J1927=""),"",IF(OR(A1927="",C1927="",COUNTIF(MajlisTetamu,B1927)&lt;&gt;1),"Isi ID / majlis / nama",IF(COUNTIFS(TetamuTable[ID kumpulan],A1927,TetamuTable[Majlis],B1927)&gt;1,"ID berganda untuk majlis",IF(NOT(ISNUMBER(E1927)),"Semak kapasiti",IF(OR(E1927&lt;1,MOD(E1927,1)&lt;&gt;0),"Semak kapasiti",IF(AND(F1927&lt;&gt;"Belum menjawab",F1927&lt;&gt;"Hadir",F1927&lt;&gt;"Tidak hadir"),"Isi jawapan",IF(F1927="Hadir",IF(NOT(ISNUMBER(G1927)),"Semak jumlah hadir",IF(OR(G1927&lt;1,G1927&gt;E1927,MOD(G1927,1)&lt;&gt;0),"Semak jumlah hadir","OK")),IF(AND(G1927&lt;&gt;"",G1927&lt;&gt;0),"Jumlah perlu kosong / 0","OK")))))))</f>
        <v/>
      </c>
    </row>
    <row r="1928" spans="11:12" ht="30" customHeight="1">
      <c r="K1928" s="9">
        <f>IF(L1928="","",IF(AND(L1928="OK",F1928="Hadir"),G1928,0))</f>
        <v/>
      </c>
      <c r="L1928" s="9">
        <f>IF(AND(A1928="",B1928="",C1928="",D1928="",E1928="",F1928="",G1928="",H1928="",I1928="",J1928=""),"",IF(OR(A1928="",C1928="",COUNTIF(MajlisTetamu,B1928)&lt;&gt;1),"Isi ID / majlis / nama",IF(COUNTIFS(TetamuTable[ID kumpulan],A1928,TetamuTable[Majlis],B1928)&gt;1,"ID berganda untuk majlis",IF(NOT(ISNUMBER(E1928)),"Semak kapasiti",IF(OR(E1928&lt;1,MOD(E1928,1)&lt;&gt;0),"Semak kapasiti",IF(AND(F1928&lt;&gt;"Belum menjawab",F1928&lt;&gt;"Hadir",F1928&lt;&gt;"Tidak hadir"),"Isi jawapan",IF(F1928="Hadir",IF(NOT(ISNUMBER(G1928)),"Semak jumlah hadir",IF(OR(G1928&lt;1,G1928&gt;E1928,MOD(G1928,1)&lt;&gt;0),"Semak jumlah hadir","OK")),IF(AND(G1928&lt;&gt;"",G1928&lt;&gt;0),"Jumlah perlu kosong / 0","OK")))))))</f>
        <v/>
      </c>
    </row>
    <row r="1929" spans="11:12" ht="30" customHeight="1">
      <c r="K1929" s="9">
        <f>IF(L1929="","",IF(AND(L1929="OK",F1929="Hadir"),G1929,0))</f>
        <v/>
      </c>
      <c r="L1929" s="9">
        <f>IF(AND(A1929="",B1929="",C1929="",D1929="",E1929="",F1929="",G1929="",H1929="",I1929="",J1929=""),"",IF(OR(A1929="",C1929="",COUNTIF(MajlisTetamu,B1929)&lt;&gt;1),"Isi ID / majlis / nama",IF(COUNTIFS(TetamuTable[ID kumpulan],A1929,TetamuTable[Majlis],B1929)&gt;1,"ID berganda untuk majlis",IF(NOT(ISNUMBER(E1929)),"Semak kapasiti",IF(OR(E1929&lt;1,MOD(E1929,1)&lt;&gt;0),"Semak kapasiti",IF(AND(F1929&lt;&gt;"Belum menjawab",F1929&lt;&gt;"Hadir",F1929&lt;&gt;"Tidak hadir"),"Isi jawapan",IF(F1929="Hadir",IF(NOT(ISNUMBER(G1929)),"Semak jumlah hadir",IF(OR(G1929&lt;1,G1929&gt;E1929,MOD(G1929,1)&lt;&gt;0),"Semak jumlah hadir","OK")),IF(AND(G1929&lt;&gt;"",G1929&lt;&gt;0),"Jumlah perlu kosong / 0","OK")))))))</f>
        <v/>
      </c>
    </row>
    <row r="1930" spans="11:12" ht="30" customHeight="1">
      <c r="K1930" s="9">
        <f>IF(L1930="","",IF(AND(L1930="OK",F1930="Hadir"),G1930,0))</f>
        <v/>
      </c>
      <c r="L1930" s="9">
        <f>IF(AND(A1930="",B1930="",C1930="",D1930="",E1930="",F1930="",G1930="",H1930="",I1930="",J1930=""),"",IF(OR(A1930="",C1930="",COUNTIF(MajlisTetamu,B1930)&lt;&gt;1),"Isi ID / majlis / nama",IF(COUNTIFS(TetamuTable[ID kumpulan],A1930,TetamuTable[Majlis],B1930)&gt;1,"ID berganda untuk majlis",IF(NOT(ISNUMBER(E1930)),"Semak kapasiti",IF(OR(E1930&lt;1,MOD(E1930,1)&lt;&gt;0),"Semak kapasiti",IF(AND(F1930&lt;&gt;"Belum menjawab",F1930&lt;&gt;"Hadir",F1930&lt;&gt;"Tidak hadir"),"Isi jawapan",IF(F1930="Hadir",IF(NOT(ISNUMBER(G1930)),"Semak jumlah hadir",IF(OR(G1930&lt;1,G1930&gt;E1930,MOD(G1930,1)&lt;&gt;0),"Semak jumlah hadir","OK")),IF(AND(G1930&lt;&gt;"",G1930&lt;&gt;0),"Jumlah perlu kosong / 0","OK")))))))</f>
        <v/>
      </c>
    </row>
    <row r="1931" spans="11:12" ht="30" customHeight="1">
      <c r="K1931" s="9">
        <f>IF(L1931="","",IF(AND(L1931="OK",F1931="Hadir"),G1931,0))</f>
        <v/>
      </c>
      <c r="L1931" s="9">
        <f>IF(AND(A1931="",B1931="",C1931="",D1931="",E1931="",F1931="",G1931="",H1931="",I1931="",J1931=""),"",IF(OR(A1931="",C1931="",COUNTIF(MajlisTetamu,B1931)&lt;&gt;1),"Isi ID / majlis / nama",IF(COUNTIFS(TetamuTable[ID kumpulan],A1931,TetamuTable[Majlis],B1931)&gt;1,"ID berganda untuk majlis",IF(NOT(ISNUMBER(E1931)),"Semak kapasiti",IF(OR(E1931&lt;1,MOD(E1931,1)&lt;&gt;0),"Semak kapasiti",IF(AND(F1931&lt;&gt;"Belum menjawab",F1931&lt;&gt;"Hadir",F1931&lt;&gt;"Tidak hadir"),"Isi jawapan",IF(F1931="Hadir",IF(NOT(ISNUMBER(G1931)),"Semak jumlah hadir",IF(OR(G1931&lt;1,G1931&gt;E1931,MOD(G1931,1)&lt;&gt;0),"Semak jumlah hadir","OK")),IF(AND(G1931&lt;&gt;"",G1931&lt;&gt;0),"Jumlah perlu kosong / 0","OK")))))))</f>
        <v/>
      </c>
    </row>
    <row r="1932" spans="11:12" ht="30" customHeight="1">
      <c r="K1932" s="9">
        <f>IF(L1932="","",IF(AND(L1932="OK",F1932="Hadir"),G1932,0))</f>
        <v/>
      </c>
      <c r="L1932" s="9">
        <f>IF(AND(A1932="",B1932="",C1932="",D1932="",E1932="",F1932="",G1932="",H1932="",I1932="",J1932=""),"",IF(OR(A1932="",C1932="",COUNTIF(MajlisTetamu,B1932)&lt;&gt;1),"Isi ID / majlis / nama",IF(COUNTIFS(TetamuTable[ID kumpulan],A1932,TetamuTable[Majlis],B1932)&gt;1,"ID berganda untuk majlis",IF(NOT(ISNUMBER(E1932)),"Semak kapasiti",IF(OR(E1932&lt;1,MOD(E1932,1)&lt;&gt;0),"Semak kapasiti",IF(AND(F1932&lt;&gt;"Belum menjawab",F1932&lt;&gt;"Hadir",F1932&lt;&gt;"Tidak hadir"),"Isi jawapan",IF(F1932="Hadir",IF(NOT(ISNUMBER(G1932)),"Semak jumlah hadir",IF(OR(G1932&lt;1,G1932&gt;E1932,MOD(G1932,1)&lt;&gt;0),"Semak jumlah hadir","OK")),IF(AND(G1932&lt;&gt;"",G1932&lt;&gt;0),"Jumlah perlu kosong / 0","OK")))))))</f>
        <v/>
      </c>
    </row>
    <row r="1933" spans="11:12" ht="30" customHeight="1">
      <c r="K1933" s="9">
        <f>IF(L1933="","",IF(AND(L1933="OK",F1933="Hadir"),G1933,0))</f>
        <v/>
      </c>
      <c r="L1933" s="9">
        <f>IF(AND(A1933="",B1933="",C1933="",D1933="",E1933="",F1933="",G1933="",H1933="",I1933="",J1933=""),"",IF(OR(A1933="",C1933="",COUNTIF(MajlisTetamu,B1933)&lt;&gt;1),"Isi ID / majlis / nama",IF(COUNTIFS(TetamuTable[ID kumpulan],A1933,TetamuTable[Majlis],B1933)&gt;1,"ID berganda untuk majlis",IF(NOT(ISNUMBER(E1933)),"Semak kapasiti",IF(OR(E1933&lt;1,MOD(E1933,1)&lt;&gt;0),"Semak kapasiti",IF(AND(F1933&lt;&gt;"Belum menjawab",F1933&lt;&gt;"Hadir",F1933&lt;&gt;"Tidak hadir"),"Isi jawapan",IF(F1933="Hadir",IF(NOT(ISNUMBER(G1933)),"Semak jumlah hadir",IF(OR(G1933&lt;1,G1933&gt;E1933,MOD(G1933,1)&lt;&gt;0),"Semak jumlah hadir","OK")),IF(AND(G1933&lt;&gt;"",G1933&lt;&gt;0),"Jumlah perlu kosong / 0","OK")))))))</f>
        <v/>
      </c>
    </row>
    <row r="1934" spans="11:12" ht="30" customHeight="1">
      <c r="K1934" s="9">
        <f>IF(L1934="","",IF(AND(L1934="OK",F1934="Hadir"),G1934,0))</f>
        <v/>
      </c>
      <c r="L1934" s="9">
        <f>IF(AND(A1934="",B1934="",C1934="",D1934="",E1934="",F1934="",G1934="",H1934="",I1934="",J1934=""),"",IF(OR(A1934="",C1934="",COUNTIF(MajlisTetamu,B1934)&lt;&gt;1),"Isi ID / majlis / nama",IF(COUNTIFS(TetamuTable[ID kumpulan],A1934,TetamuTable[Majlis],B1934)&gt;1,"ID berganda untuk majlis",IF(NOT(ISNUMBER(E1934)),"Semak kapasiti",IF(OR(E1934&lt;1,MOD(E1934,1)&lt;&gt;0),"Semak kapasiti",IF(AND(F1934&lt;&gt;"Belum menjawab",F1934&lt;&gt;"Hadir",F1934&lt;&gt;"Tidak hadir"),"Isi jawapan",IF(F1934="Hadir",IF(NOT(ISNUMBER(G1934)),"Semak jumlah hadir",IF(OR(G1934&lt;1,G1934&gt;E1934,MOD(G1934,1)&lt;&gt;0),"Semak jumlah hadir","OK")),IF(AND(G1934&lt;&gt;"",G1934&lt;&gt;0),"Jumlah perlu kosong / 0","OK")))))))</f>
        <v/>
      </c>
    </row>
    <row r="1935" spans="11:12" ht="30" customHeight="1">
      <c r="K1935" s="9">
        <f>IF(L1935="","",IF(AND(L1935="OK",F1935="Hadir"),G1935,0))</f>
        <v/>
      </c>
      <c r="L1935" s="9">
        <f>IF(AND(A1935="",B1935="",C1935="",D1935="",E1935="",F1935="",G1935="",H1935="",I1935="",J1935=""),"",IF(OR(A1935="",C1935="",COUNTIF(MajlisTetamu,B1935)&lt;&gt;1),"Isi ID / majlis / nama",IF(COUNTIFS(TetamuTable[ID kumpulan],A1935,TetamuTable[Majlis],B1935)&gt;1,"ID berganda untuk majlis",IF(NOT(ISNUMBER(E1935)),"Semak kapasiti",IF(OR(E1935&lt;1,MOD(E1935,1)&lt;&gt;0),"Semak kapasiti",IF(AND(F1935&lt;&gt;"Belum menjawab",F1935&lt;&gt;"Hadir",F1935&lt;&gt;"Tidak hadir"),"Isi jawapan",IF(F1935="Hadir",IF(NOT(ISNUMBER(G1935)),"Semak jumlah hadir",IF(OR(G1935&lt;1,G1935&gt;E1935,MOD(G1935,1)&lt;&gt;0),"Semak jumlah hadir","OK")),IF(AND(G1935&lt;&gt;"",G1935&lt;&gt;0),"Jumlah perlu kosong / 0","OK")))))))</f>
        <v/>
      </c>
    </row>
    <row r="1936" spans="11:12" ht="30" customHeight="1">
      <c r="K1936" s="9">
        <f>IF(L1936="","",IF(AND(L1936="OK",F1936="Hadir"),G1936,0))</f>
        <v/>
      </c>
      <c r="L1936" s="9">
        <f>IF(AND(A1936="",B1936="",C1936="",D1936="",E1936="",F1936="",G1936="",H1936="",I1936="",J1936=""),"",IF(OR(A1936="",C1936="",COUNTIF(MajlisTetamu,B1936)&lt;&gt;1),"Isi ID / majlis / nama",IF(COUNTIFS(TetamuTable[ID kumpulan],A1936,TetamuTable[Majlis],B1936)&gt;1,"ID berganda untuk majlis",IF(NOT(ISNUMBER(E1936)),"Semak kapasiti",IF(OR(E1936&lt;1,MOD(E1936,1)&lt;&gt;0),"Semak kapasiti",IF(AND(F1936&lt;&gt;"Belum menjawab",F1936&lt;&gt;"Hadir",F1936&lt;&gt;"Tidak hadir"),"Isi jawapan",IF(F1936="Hadir",IF(NOT(ISNUMBER(G1936)),"Semak jumlah hadir",IF(OR(G1936&lt;1,G1936&gt;E1936,MOD(G1936,1)&lt;&gt;0),"Semak jumlah hadir","OK")),IF(AND(G1936&lt;&gt;"",G1936&lt;&gt;0),"Jumlah perlu kosong / 0","OK")))))))</f>
        <v/>
      </c>
    </row>
    <row r="1937" spans="11:12" ht="30" customHeight="1">
      <c r="K1937" s="9">
        <f>IF(L1937="","",IF(AND(L1937="OK",F1937="Hadir"),G1937,0))</f>
        <v/>
      </c>
      <c r="L1937" s="9">
        <f>IF(AND(A1937="",B1937="",C1937="",D1937="",E1937="",F1937="",G1937="",H1937="",I1937="",J1937=""),"",IF(OR(A1937="",C1937="",COUNTIF(MajlisTetamu,B1937)&lt;&gt;1),"Isi ID / majlis / nama",IF(COUNTIFS(TetamuTable[ID kumpulan],A1937,TetamuTable[Majlis],B1937)&gt;1,"ID berganda untuk majlis",IF(NOT(ISNUMBER(E1937)),"Semak kapasiti",IF(OR(E1937&lt;1,MOD(E1937,1)&lt;&gt;0),"Semak kapasiti",IF(AND(F1937&lt;&gt;"Belum menjawab",F1937&lt;&gt;"Hadir",F1937&lt;&gt;"Tidak hadir"),"Isi jawapan",IF(F1937="Hadir",IF(NOT(ISNUMBER(G1937)),"Semak jumlah hadir",IF(OR(G1937&lt;1,G1937&gt;E1937,MOD(G1937,1)&lt;&gt;0),"Semak jumlah hadir","OK")),IF(AND(G1937&lt;&gt;"",G1937&lt;&gt;0),"Jumlah perlu kosong / 0","OK")))))))</f>
        <v/>
      </c>
    </row>
    <row r="1938" spans="11:12" ht="30" customHeight="1">
      <c r="K1938" s="9">
        <f>IF(L1938="","",IF(AND(L1938="OK",F1938="Hadir"),G1938,0))</f>
        <v/>
      </c>
      <c r="L1938" s="9">
        <f>IF(AND(A1938="",B1938="",C1938="",D1938="",E1938="",F1938="",G1938="",H1938="",I1938="",J1938=""),"",IF(OR(A1938="",C1938="",COUNTIF(MajlisTetamu,B1938)&lt;&gt;1),"Isi ID / majlis / nama",IF(COUNTIFS(TetamuTable[ID kumpulan],A1938,TetamuTable[Majlis],B1938)&gt;1,"ID berganda untuk majlis",IF(NOT(ISNUMBER(E1938)),"Semak kapasiti",IF(OR(E1938&lt;1,MOD(E1938,1)&lt;&gt;0),"Semak kapasiti",IF(AND(F1938&lt;&gt;"Belum menjawab",F1938&lt;&gt;"Hadir",F1938&lt;&gt;"Tidak hadir"),"Isi jawapan",IF(F1938="Hadir",IF(NOT(ISNUMBER(G1938)),"Semak jumlah hadir",IF(OR(G1938&lt;1,G1938&gt;E1938,MOD(G1938,1)&lt;&gt;0),"Semak jumlah hadir","OK")),IF(AND(G1938&lt;&gt;"",G1938&lt;&gt;0),"Jumlah perlu kosong / 0","OK")))))))</f>
        <v/>
      </c>
    </row>
    <row r="1939" spans="11:12" ht="30" customHeight="1">
      <c r="K1939" s="9">
        <f>IF(L1939="","",IF(AND(L1939="OK",F1939="Hadir"),G1939,0))</f>
        <v/>
      </c>
      <c r="L1939" s="9">
        <f>IF(AND(A1939="",B1939="",C1939="",D1939="",E1939="",F1939="",G1939="",H1939="",I1939="",J1939=""),"",IF(OR(A1939="",C1939="",COUNTIF(MajlisTetamu,B1939)&lt;&gt;1),"Isi ID / majlis / nama",IF(COUNTIFS(TetamuTable[ID kumpulan],A1939,TetamuTable[Majlis],B1939)&gt;1,"ID berganda untuk majlis",IF(NOT(ISNUMBER(E1939)),"Semak kapasiti",IF(OR(E1939&lt;1,MOD(E1939,1)&lt;&gt;0),"Semak kapasiti",IF(AND(F1939&lt;&gt;"Belum menjawab",F1939&lt;&gt;"Hadir",F1939&lt;&gt;"Tidak hadir"),"Isi jawapan",IF(F1939="Hadir",IF(NOT(ISNUMBER(G1939)),"Semak jumlah hadir",IF(OR(G1939&lt;1,G1939&gt;E1939,MOD(G1939,1)&lt;&gt;0),"Semak jumlah hadir","OK")),IF(AND(G1939&lt;&gt;"",G1939&lt;&gt;0),"Jumlah perlu kosong / 0","OK")))))))</f>
        <v/>
      </c>
    </row>
    <row r="1940" spans="11:12" ht="30" customHeight="1">
      <c r="K1940" s="9">
        <f>IF(L1940="","",IF(AND(L1940="OK",F1940="Hadir"),G1940,0))</f>
        <v/>
      </c>
      <c r="L1940" s="9">
        <f>IF(AND(A1940="",B1940="",C1940="",D1940="",E1940="",F1940="",G1940="",H1940="",I1940="",J1940=""),"",IF(OR(A1940="",C1940="",COUNTIF(MajlisTetamu,B1940)&lt;&gt;1),"Isi ID / majlis / nama",IF(COUNTIFS(TetamuTable[ID kumpulan],A1940,TetamuTable[Majlis],B1940)&gt;1,"ID berganda untuk majlis",IF(NOT(ISNUMBER(E1940)),"Semak kapasiti",IF(OR(E1940&lt;1,MOD(E1940,1)&lt;&gt;0),"Semak kapasiti",IF(AND(F1940&lt;&gt;"Belum menjawab",F1940&lt;&gt;"Hadir",F1940&lt;&gt;"Tidak hadir"),"Isi jawapan",IF(F1940="Hadir",IF(NOT(ISNUMBER(G1940)),"Semak jumlah hadir",IF(OR(G1940&lt;1,G1940&gt;E1940,MOD(G1940,1)&lt;&gt;0),"Semak jumlah hadir","OK")),IF(AND(G1940&lt;&gt;"",G1940&lt;&gt;0),"Jumlah perlu kosong / 0","OK")))))))</f>
        <v/>
      </c>
    </row>
    <row r="1941" spans="11:12" ht="30" customHeight="1">
      <c r="K1941" s="9">
        <f>IF(L1941="","",IF(AND(L1941="OK",F1941="Hadir"),G1941,0))</f>
        <v/>
      </c>
      <c r="L1941" s="9">
        <f>IF(AND(A1941="",B1941="",C1941="",D1941="",E1941="",F1941="",G1941="",H1941="",I1941="",J1941=""),"",IF(OR(A1941="",C1941="",COUNTIF(MajlisTetamu,B1941)&lt;&gt;1),"Isi ID / majlis / nama",IF(COUNTIFS(TetamuTable[ID kumpulan],A1941,TetamuTable[Majlis],B1941)&gt;1,"ID berganda untuk majlis",IF(NOT(ISNUMBER(E1941)),"Semak kapasiti",IF(OR(E1941&lt;1,MOD(E1941,1)&lt;&gt;0),"Semak kapasiti",IF(AND(F1941&lt;&gt;"Belum menjawab",F1941&lt;&gt;"Hadir",F1941&lt;&gt;"Tidak hadir"),"Isi jawapan",IF(F1941="Hadir",IF(NOT(ISNUMBER(G1941)),"Semak jumlah hadir",IF(OR(G1941&lt;1,G1941&gt;E1941,MOD(G1941,1)&lt;&gt;0),"Semak jumlah hadir","OK")),IF(AND(G1941&lt;&gt;"",G1941&lt;&gt;0),"Jumlah perlu kosong / 0","OK")))))))</f>
        <v/>
      </c>
    </row>
    <row r="1942" spans="11:12" ht="30" customHeight="1">
      <c r="K1942" s="9">
        <f>IF(L1942="","",IF(AND(L1942="OK",F1942="Hadir"),G1942,0))</f>
        <v/>
      </c>
      <c r="L1942" s="9">
        <f>IF(AND(A1942="",B1942="",C1942="",D1942="",E1942="",F1942="",G1942="",H1942="",I1942="",J1942=""),"",IF(OR(A1942="",C1942="",COUNTIF(MajlisTetamu,B1942)&lt;&gt;1),"Isi ID / majlis / nama",IF(COUNTIFS(TetamuTable[ID kumpulan],A1942,TetamuTable[Majlis],B1942)&gt;1,"ID berganda untuk majlis",IF(NOT(ISNUMBER(E1942)),"Semak kapasiti",IF(OR(E1942&lt;1,MOD(E1942,1)&lt;&gt;0),"Semak kapasiti",IF(AND(F1942&lt;&gt;"Belum menjawab",F1942&lt;&gt;"Hadir",F1942&lt;&gt;"Tidak hadir"),"Isi jawapan",IF(F1942="Hadir",IF(NOT(ISNUMBER(G1942)),"Semak jumlah hadir",IF(OR(G1942&lt;1,G1942&gt;E1942,MOD(G1942,1)&lt;&gt;0),"Semak jumlah hadir","OK")),IF(AND(G1942&lt;&gt;"",G1942&lt;&gt;0),"Jumlah perlu kosong / 0","OK")))))))</f>
        <v/>
      </c>
    </row>
    <row r="1943" spans="11:12" ht="30" customHeight="1">
      <c r="K1943" s="9">
        <f>IF(L1943="","",IF(AND(L1943="OK",F1943="Hadir"),G1943,0))</f>
        <v/>
      </c>
      <c r="L1943" s="9">
        <f>IF(AND(A1943="",B1943="",C1943="",D1943="",E1943="",F1943="",G1943="",H1943="",I1943="",J1943=""),"",IF(OR(A1943="",C1943="",COUNTIF(MajlisTetamu,B1943)&lt;&gt;1),"Isi ID / majlis / nama",IF(COUNTIFS(TetamuTable[ID kumpulan],A1943,TetamuTable[Majlis],B1943)&gt;1,"ID berganda untuk majlis",IF(NOT(ISNUMBER(E1943)),"Semak kapasiti",IF(OR(E1943&lt;1,MOD(E1943,1)&lt;&gt;0),"Semak kapasiti",IF(AND(F1943&lt;&gt;"Belum menjawab",F1943&lt;&gt;"Hadir",F1943&lt;&gt;"Tidak hadir"),"Isi jawapan",IF(F1943="Hadir",IF(NOT(ISNUMBER(G1943)),"Semak jumlah hadir",IF(OR(G1943&lt;1,G1943&gt;E1943,MOD(G1943,1)&lt;&gt;0),"Semak jumlah hadir","OK")),IF(AND(G1943&lt;&gt;"",G1943&lt;&gt;0),"Jumlah perlu kosong / 0","OK")))))))</f>
        <v/>
      </c>
    </row>
    <row r="1944" spans="11:12" ht="30" customHeight="1">
      <c r="K1944" s="9">
        <f>IF(L1944="","",IF(AND(L1944="OK",F1944="Hadir"),G1944,0))</f>
        <v/>
      </c>
      <c r="L1944" s="9">
        <f>IF(AND(A1944="",B1944="",C1944="",D1944="",E1944="",F1944="",G1944="",H1944="",I1944="",J1944=""),"",IF(OR(A1944="",C1944="",COUNTIF(MajlisTetamu,B1944)&lt;&gt;1),"Isi ID / majlis / nama",IF(COUNTIFS(TetamuTable[ID kumpulan],A1944,TetamuTable[Majlis],B1944)&gt;1,"ID berganda untuk majlis",IF(NOT(ISNUMBER(E1944)),"Semak kapasiti",IF(OR(E1944&lt;1,MOD(E1944,1)&lt;&gt;0),"Semak kapasiti",IF(AND(F1944&lt;&gt;"Belum menjawab",F1944&lt;&gt;"Hadir",F1944&lt;&gt;"Tidak hadir"),"Isi jawapan",IF(F1944="Hadir",IF(NOT(ISNUMBER(G1944)),"Semak jumlah hadir",IF(OR(G1944&lt;1,G1944&gt;E1944,MOD(G1944,1)&lt;&gt;0),"Semak jumlah hadir","OK")),IF(AND(G1944&lt;&gt;"",G1944&lt;&gt;0),"Jumlah perlu kosong / 0","OK")))))))</f>
        <v/>
      </c>
    </row>
    <row r="1945" spans="11:12" ht="30" customHeight="1">
      <c r="K1945" s="9">
        <f>IF(L1945="","",IF(AND(L1945="OK",F1945="Hadir"),G1945,0))</f>
        <v/>
      </c>
      <c r="L1945" s="9">
        <f>IF(AND(A1945="",B1945="",C1945="",D1945="",E1945="",F1945="",G1945="",H1945="",I1945="",J1945=""),"",IF(OR(A1945="",C1945="",COUNTIF(MajlisTetamu,B1945)&lt;&gt;1),"Isi ID / majlis / nama",IF(COUNTIFS(TetamuTable[ID kumpulan],A1945,TetamuTable[Majlis],B1945)&gt;1,"ID berganda untuk majlis",IF(NOT(ISNUMBER(E1945)),"Semak kapasiti",IF(OR(E1945&lt;1,MOD(E1945,1)&lt;&gt;0),"Semak kapasiti",IF(AND(F1945&lt;&gt;"Belum menjawab",F1945&lt;&gt;"Hadir",F1945&lt;&gt;"Tidak hadir"),"Isi jawapan",IF(F1945="Hadir",IF(NOT(ISNUMBER(G1945)),"Semak jumlah hadir",IF(OR(G1945&lt;1,G1945&gt;E1945,MOD(G1945,1)&lt;&gt;0),"Semak jumlah hadir","OK")),IF(AND(G1945&lt;&gt;"",G1945&lt;&gt;0),"Jumlah perlu kosong / 0","OK")))))))</f>
        <v/>
      </c>
    </row>
    <row r="1946" spans="11:12" ht="30" customHeight="1">
      <c r="K1946" s="9">
        <f>IF(L1946="","",IF(AND(L1946="OK",F1946="Hadir"),G1946,0))</f>
        <v/>
      </c>
      <c r="L1946" s="9">
        <f>IF(AND(A1946="",B1946="",C1946="",D1946="",E1946="",F1946="",G1946="",H1946="",I1946="",J1946=""),"",IF(OR(A1946="",C1946="",COUNTIF(MajlisTetamu,B1946)&lt;&gt;1),"Isi ID / majlis / nama",IF(COUNTIFS(TetamuTable[ID kumpulan],A1946,TetamuTable[Majlis],B1946)&gt;1,"ID berganda untuk majlis",IF(NOT(ISNUMBER(E1946)),"Semak kapasiti",IF(OR(E1946&lt;1,MOD(E1946,1)&lt;&gt;0),"Semak kapasiti",IF(AND(F1946&lt;&gt;"Belum menjawab",F1946&lt;&gt;"Hadir",F1946&lt;&gt;"Tidak hadir"),"Isi jawapan",IF(F1946="Hadir",IF(NOT(ISNUMBER(G1946)),"Semak jumlah hadir",IF(OR(G1946&lt;1,G1946&gt;E1946,MOD(G1946,1)&lt;&gt;0),"Semak jumlah hadir","OK")),IF(AND(G1946&lt;&gt;"",G1946&lt;&gt;0),"Jumlah perlu kosong / 0","OK")))))))</f>
        <v/>
      </c>
    </row>
    <row r="1947" spans="11:12" ht="30" customHeight="1">
      <c r="K1947" s="9">
        <f>IF(L1947="","",IF(AND(L1947="OK",F1947="Hadir"),G1947,0))</f>
        <v/>
      </c>
      <c r="L1947" s="9">
        <f>IF(AND(A1947="",B1947="",C1947="",D1947="",E1947="",F1947="",G1947="",H1947="",I1947="",J1947=""),"",IF(OR(A1947="",C1947="",COUNTIF(MajlisTetamu,B1947)&lt;&gt;1),"Isi ID / majlis / nama",IF(COUNTIFS(TetamuTable[ID kumpulan],A1947,TetamuTable[Majlis],B1947)&gt;1,"ID berganda untuk majlis",IF(NOT(ISNUMBER(E1947)),"Semak kapasiti",IF(OR(E1947&lt;1,MOD(E1947,1)&lt;&gt;0),"Semak kapasiti",IF(AND(F1947&lt;&gt;"Belum menjawab",F1947&lt;&gt;"Hadir",F1947&lt;&gt;"Tidak hadir"),"Isi jawapan",IF(F1947="Hadir",IF(NOT(ISNUMBER(G1947)),"Semak jumlah hadir",IF(OR(G1947&lt;1,G1947&gt;E1947,MOD(G1947,1)&lt;&gt;0),"Semak jumlah hadir","OK")),IF(AND(G1947&lt;&gt;"",G1947&lt;&gt;0),"Jumlah perlu kosong / 0","OK")))))))</f>
        <v/>
      </c>
    </row>
    <row r="1948" spans="11:12" ht="30" customHeight="1">
      <c r="K1948" s="9">
        <f>IF(L1948="","",IF(AND(L1948="OK",F1948="Hadir"),G1948,0))</f>
        <v/>
      </c>
      <c r="L1948" s="9">
        <f>IF(AND(A1948="",B1948="",C1948="",D1948="",E1948="",F1948="",G1948="",H1948="",I1948="",J1948=""),"",IF(OR(A1948="",C1948="",COUNTIF(MajlisTetamu,B1948)&lt;&gt;1),"Isi ID / majlis / nama",IF(COUNTIFS(TetamuTable[ID kumpulan],A1948,TetamuTable[Majlis],B1948)&gt;1,"ID berganda untuk majlis",IF(NOT(ISNUMBER(E1948)),"Semak kapasiti",IF(OR(E1948&lt;1,MOD(E1948,1)&lt;&gt;0),"Semak kapasiti",IF(AND(F1948&lt;&gt;"Belum menjawab",F1948&lt;&gt;"Hadir",F1948&lt;&gt;"Tidak hadir"),"Isi jawapan",IF(F1948="Hadir",IF(NOT(ISNUMBER(G1948)),"Semak jumlah hadir",IF(OR(G1948&lt;1,G1948&gt;E1948,MOD(G1948,1)&lt;&gt;0),"Semak jumlah hadir","OK")),IF(AND(G1948&lt;&gt;"",G1948&lt;&gt;0),"Jumlah perlu kosong / 0","OK")))))))</f>
        <v/>
      </c>
    </row>
    <row r="1949" spans="11:12" ht="30" customHeight="1">
      <c r="K1949" s="9">
        <f>IF(L1949="","",IF(AND(L1949="OK",F1949="Hadir"),G1949,0))</f>
        <v/>
      </c>
      <c r="L1949" s="9">
        <f>IF(AND(A1949="",B1949="",C1949="",D1949="",E1949="",F1949="",G1949="",H1949="",I1949="",J1949=""),"",IF(OR(A1949="",C1949="",COUNTIF(MajlisTetamu,B1949)&lt;&gt;1),"Isi ID / majlis / nama",IF(COUNTIFS(TetamuTable[ID kumpulan],A1949,TetamuTable[Majlis],B1949)&gt;1,"ID berganda untuk majlis",IF(NOT(ISNUMBER(E1949)),"Semak kapasiti",IF(OR(E1949&lt;1,MOD(E1949,1)&lt;&gt;0),"Semak kapasiti",IF(AND(F1949&lt;&gt;"Belum menjawab",F1949&lt;&gt;"Hadir",F1949&lt;&gt;"Tidak hadir"),"Isi jawapan",IF(F1949="Hadir",IF(NOT(ISNUMBER(G1949)),"Semak jumlah hadir",IF(OR(G1949&lt;1,G1949&gt;E1949,MOD(G1949,1)&lt;&gt;0),"Semak jumlah hadir","OK")),IF(AND(G1949&lt;&gt;"",G1949&lt;&gt;0),"Jumlah perlu kosong / 0","OK")))))))</f>
        <v/>
      </c>
    </row>
    <row r="1950" spans="11:12" ht="30" customHeight="1">
      <c r="K1950" s="9">
        <f>IF(L1950="","",IF(AND(L1950="OK",F1950="Hadir"),G1950,0))</f>
        <v/>
      </c>
      <c r="L1950" s="9">
        <f>IF(AND(A1950="",B1950="",C1950="",D1950="",E1950="",F1950="",G1950="",H1950="",I1950="",J1950=""),"",IF(OR(A1950="",C1950="",COUNTIF(MajlisTetamu,B1950)&lt;&gt;1),"Isi ID / majlis / nama",IF(COUNTIFS(TetamuTable[ID kumpulan],A1950,TetamuTable[Majlis],B1950)&gt;1,"ID berganda untuk majlis",IF(NOT(ISNUMBER(E1950)),"Semak kapasiti",IF(OR(E1950&lt;1,MOD(E1950,1)&lt;&gt;0),"Semak kapasiti",IF(AND(F1950&lt;&gt;"Belum menjawab",F1950&lt;&gt;"Hadir",F1950&lt;&gt;"Tidak hadir"),"Isi jawapan",IF(F1950="Hadir",IF(NOT(ISNUMBER(G1950)),"Semak jumlah hadir",IF(OR(G1950&lt;1,G1950&gt;E1950,MOD(G1950,1)&lt;&gt;0),"Semak jumlah hadir","OK")),IF(AND(G1950&lt;&gt;"",G1950&lt;&gt;0),"Jumlah perlu kosong / 0","OK")))))))</f>
        <v/>
      </c>
    </row>
    <row r="1951" spans="11:12" ht="30" customHeight="1">
      <c r="K1951" s="9">
        <f>IF(L1951="","",IF(AND(L1951="OK",F1951="Hadir"),G1951,0))</f>
        <v/>
      </c>
      <c r="L1951" s="9">
        <f>IF(AND(A1951="",B1951="",C1951="",D1951="",E1951="",F1951="",G1951="",H1951="",I1951="",J1951=""),"",IF(OR(A1951="",C1951="",COUNTIF(MajlisTetamu,B1951)&lt;&gt;1),"Isi ID / majlis / nama",IF(COUNTIFS(TetamuTable[ID kumpulan],A1951,TetamuTable[Majlis],B1951)&gt;1,"ID berganda untuk majlis",IF(NOT(ISNUMBER(E1951)),"Semak kapasiti",IF(OR(E1951&lt;1,MOD(E1951,1)&lt;&gt;0),"Semak kapasiti",IF(AND(F1951&lt;&gt;"Belum menjawab",F1951&lt;&gt;"Hadir",F1951&lt;&gt;"Tidak hadir"),"Isi jawapan",IF(F1951="Hadir",IF(NOT(ISNUMBER(G1951)),"Semak jumlah hadir",IF(OR(G1951&lt;1,G1951&gt;E1951,MOD(G1951,1)&lt;&gt;0),"Semak jumlah hadir","OK")),IF(AND(G1951&lt;&gt;"",G1951&lt;&gt;0),"Jumlah perlu kosong / 0","OK")))))))</f>
        <v/>
      </c>
    </row>
    <row r="1952" spans="11:12" ht="30" customHeight="1">
      <c r="K1952" s="9">
        <f>IF(L1952="","",IF(AND(L1952="OK",F1952="Hadir"),G1952,0))</f>
        <v/>
      </c>
      <c r="L1952" s="9">
        <f>IF(AND(A1952="",B1952="",C1952="",D1952="",E1952="",F1952="",G1952="",H1952="",I1952="",J1952=""),"",IF(OR(A1952="",C1952="",COUNTIF(MajlisTetamu,B1952)&lt;&gt;1),"Isi ID / majlis / nama",IF(COUNTIFS(TetamuTable[ID kumpulan],A1952,TetamuTable[Majlis],B1952)&gt;1,"ID berganda untuk majlis",IF(NOT(ISNUMBER(E1952)),"Semak kapasiti",IF(OR(E1952&lt;1,MOD(E1952,1)&lt;&gt;0),"Semak kapasiti",IF(AND(F1952&lt;&gt;"Belum menjawab",F1952&lt;&gt;"Hadir",F1952&lt;&gt;"Tidak hadir"),"Isi jawapan",IF(F1952="Hadir",IF(NOT(ISNUMBER(G1952)),"Semak jumlah hadir",IF(OR(G1952&lt;1,G1952&gt;E1952,MOD(G1952,1)&lt;&gt;0),"Semak jumlah hadir","OK")),IF(AND(G1952&lt;&gt;"",G1952&lt;&gt;0),"Jumlah perlu kosong / 0","OK")))))))</f>
        <v/>
      </c>
    </row>
    <row r="1953" spans="11:12" ht="30" customHeight="1">
      <c r="K1953" s="9">
        <f>IF(L1953="","",IF(AND(L1953="OK",F1953="Hadir"),G1953,0))</f>
        <v/>
      </c>
      <c r="L1953" s="9">
        <f>IF(AND(A1953="",B1953="",C1953="",D1953="",E1953="",F1953="",G1953="",H1953="",I1953="",J1953=""),"",IF(OR(A1953="",C1953="",COUNTIF(MajlisTetamu,B1953)&lt;&gt;1),"Isi ID / majlis / nama",IF(COUNTIFS(TetamuTable[ID kumpulan],A1953,TetamuTable[Majlis],B1953)&gt;1,"ID berganda untuk majlis",IF(NOT(ISNUMBER(E1953)),"Semak kapasiti",IF(OR(E1953&lt;1,MOD(E1953,1)&lt;&gt;0),"Semak kapasiti",IF(AND(F1953&lt;&gt;"Belum menjawab",F1953&lt;&gt;"Hadir",F1953&lt;&gt;"Tidak hadir"),"Isi jawapan",IF(F1953="Hadir",IF(NOT(ISNUMBER(G1953)),"Semak jumlah hadir",IF(OR(G1953&lt;1,G1953&gt;E1953,MOD(G1953,1)&lt;&gt;0),"Semak jumlah hadir","OK")),IF(AND(G1953&lt;&gt;"",G1953&lt;&gt;0),"Jumlah perlu kosong / 0","OK")))))))</f>
        <v/>
      </c>
    </row>
    <row r="1954" spans="11:12" ht="30" customHeight="1">
      <c r="K1954" s="9">
        <f>IF(L1954="","",IF(AND(L1954="OK",F1954="Hadir"),G1954,0))</f>
        <v/>
      </c>
      <c r="L1954" s="9">
        <f>IF(AND(A1954="",B1954="",C1954="",D1954="",E1954="",F1954="",G1954="",H1954="",I1954="",J1954=""),"",IF(OR(A1954="",C1954="",COUNTIF(MajlisTetamu,B1954)&lt;&gt;1),"Isi ID / majlis / nama",IF(COUNTIFS(TetamuTable[ID kumpulan],A1954,TetamuTable[Majlis],B1954)&gt;1,"ID berganda untuk majlis",IF(NOT(ISNUMBER(E1954)),"Semak kapasiti",IF(OR(E1954&lt;1,MOD(E1954,1)&lt;&gt;0),"Semak kapasiti",IF(AND(F1954&lt;&gt;"Belum menjawab",F1954&lt;&gt;"Hadir",F1954&lt;&gt;"Tidak hadir"),"Isi jawapan",IF(F1954="Hadir",IF(NOT(ISNUMBER(G1954)),"Semak jumlah hadir",IF(OR(G1954&lt;1,G1954&gt;E1954,MOD(G1954,1)&lt;&gt;0),"Semak jumlah hadir","OK")),IF(AND(G1954&lt;&gt;"",G1954&lt;&gt;0),"Jumlah perlu kosong / 0","OK")))))))</f>
        <v/>
      </c>
    </row>
    <row r="1955" spans="11:12" ht="30" customHeight="1">
      <c r="K1955" s="9">
        <f>IF(L1955="","",IF(AND(L1955="OK",F1955="Hadir"),G1955,0))</f>
        <v/>
      </c>
      <c r="L1955" s="9">
        <f>IF(AND(A1955="",B1955="",C1955="",D1955="",E1955="",F1955="",G1955="",H1955="",I1955="",J1955=""),"",IF(OR(A1955="",C1955="",COUNTIF(MajlisTetamu,B1955)&lt;&gt;1),"Isi ID / majlis / nama",IF(COUNTIFS(TetamuTable[ID kumpulan],A1955,TetamuTable[Majlis],B1955)&gt;1,"ID berganda untuk majlis",IF(NOT(ISNUMBER(E1955)),"Semak kapasiti",IF(OR(E1955&lt;1,MOD(E1955,1)&lt;&gt;0),"Semak kapasiti",IF(AND(F1955&lt;&gt;"Belum menjawab",F1955&lt;&gt;"Hadir",F1955&lt;&gt;"Tidak hadir"),"Isi jawapan",IF(F1955="Hadir",IF(NOT(ISNUMBER(G1955)),"Semak jumlah hadir",IF(OR(G1955&lt;1,G1955&gt;E1955,MOD(G1955,1)&lt;&gt;0),"Semak jumlah hadir","OK")),IF(AND(G1955&lt;&gt;"",G1955&lt;&gt;0),"Jumlah perlu kosong / 0","OK")))))))</f>
        <v/>
      </c>
    </row>
    <row r="1956" spans="11:12" ht="30" customHeight="1">
      <c r="K1956" s="9">
        <f>IF(L1956="","",IF(AND(L1956="OK",F1956="Hadir"),G1956,0))</f>
        <v/>
      </c>
      <c r="L1956" s="9">
        <f>IF(AND(A1956="",B1956="",C1956="",D1956="",E1956="",F1956="",G1956="",H1956="",I1956="",J1956=""),"",IF(OR(A1956="",C1956="",COUNTIF(MajlisTetamu,B1956)&lt;&gt;1),"Isi ID / majlis / nama",IF(COUNTIFS(TetamuTable[ID kumpulan],A1956,TetamuTable[Majlis],B1956)&gt;1,"ID berganda untuk majlis",IF(NOT(ISNUMBER(E1956)),"Semak kapasiti",IF(OR(E1956&lt;1,MOD(E1956,1)&lt;&gt;0),"Semak kapasiti",IF(AND(F1956&lt;&gt;"Belum menjawab",F1956&lt;&gt;"Hadir",F1956&lt;&gt;"Tidak hadir"),"Isi jawapan",IF(F1956="Hadir",IF(NOT(ISNUMBER(G1956)),"Semak jumlah hadir",IF(OR(G1956&lt;1,G1956&gt;E1956,MOD(G1956,1)&lt;&gt;0),"Semak jumlah hadir","OK")),IF(AND(G1956&lt;&gt;"",G1956&lt;&gt;0),"Jumlah perlu kosong / 0","OK")))))))</f>
        <v/>
      </c>
    </row>
    <row r="1957" spans="11:12" ht="30" customHeight="1">
      <c r="K1957" s="9">
        <f>IF(L1957="","",IF(AND(L1957="OK",F1957="Hadir"),G1957,0))</f>
        <v/>
      </c>
      <c r="L1957" s="9">
        <f>IF(AND(A1957="",B1957="",C1957="",D1957="",E1957="",F1957="",G1957="",H1957="",I1957="",J1957=""),"",IF(OR(A1957="",C1957="",COUNTIF(MajlisTetamu,B1957)&lt;&gt;1),"Isi ID / majlis / nama",IF(COUNTIFS(TetamuTable[ID kumpulan],A1957,TetamuTable[Majlis],B1957)&gt;1,"ID berganda untuk majlis",IF(NOT(ISNUMBER(E1957)),"Semak kapasiti",IF(OR(E1957&lt;1,MOD(E1957,1)&lt;&gt;0),"Semak kapasiti",IF(AND(F1957&lt;&gt;"Belum menjawab",F1957&lt;&gt;"Hadir",F1957&lt;&gt;"Tidak hadir"),"Isi jawapan",IF(F1957="Hadir",IF(NOT(ISNUMBER(G1957)),"Semak jumlah hadir",IF(OR(G1957&lt;1,G1957&gt;E1957,MOD(G1957,1)&lt;&gt;0),"Semak jumlah hadir","OK")),IF(AND(G1957&lt;&gt;"",G1957&lt;&gt;0),"Jumlah perlu kosong / 0","OK")))))))</f>
        <v/>
      </c>
    </row>
    <row r="1958" spans="11:12" ht="30" customHeight="1">
      <c r="K1958" s="9">
        <f>IF(L1958="","",IF(AND(L1958="OK",F1958="Hadir"),G1958,0))</f>
        <v/>
      </c>
      <c r="L1958" s="9">
        <f>IF(AND(A1958="",B1958="",C1958="",D1958="",E1958="",F1958="",G1958="",H1958="",I1958="",J1958=""),"",IF(OR(A1958="",C1958="",COUNTIF(MajlisTetamu,B1958)&lt;&gt;1),"Isi ID / majlis / nama",IF(COUNTIFS(TetamuTable[ID kumpulan],A1958,TetamuTable[Majlis],B1958)&gt;1,"ID berganda untuk majlis",IF(NOT(ISNUMBER(E1958)),"Semak kapasiti",IF(OR(E1958&lt;1,MOD(E1958,1)&lt;&gt;0),"Semak kapasiti",IF(AND(F1958&lt;&gt;"Belum menjawab",F1958&lt;&gt;"Hadir",F1958&lt;&gt;"Tidak hadir"),"Isi jawapan",IF(F1958="Hadir",IF(NOT(ISNUMBER(G1958)),"Semak jumlah hadir",IF(OR(G1958&lt;1,G1958&gt;E1958,MOD(G1958,1)&lt;&gt;0),"Semak jumlah hadir","OK")),IF(AND(G1958&lt;&gt;"",G1958&lt;&gt;0),"Jumlah perlu kosong / 0","OK")))))))</f>
        <v/>
      </c>
    </row>
    <row r="1959" spans="11:12" ht="30" customHeight="1">
      <c r="K1959" s="9">
        <f>IF(L1959="","",IF(AND(L1959="OK",F1959="Hadir"),G1959,0))</f>
        <v/>
      </c>
      <c r="L1959" s="9">
        <f>IF(AND(A1959="",B1959="",C1959="",D1959="",E1959="",F1959="",G1959="",H1959="",I1959="",J1959=""),"",IF(OR(A1959="",C1959="",COUNTIF(MajlisTetamu,B1959)&lt;&gt;1),"Isi ID / majlis / nama",IF(COUNTIFS(TetamuTable[ID kumpulan],A1959,TetamuTable[Majlis],B1959)&gt;1,"ID berganda untuk majlis",IF(NOT(ISNUMBER(E1959)),"Semak kapasiti",IF(OR(E1959&lt;1,MOD(E1959,1)&lt;&gt;0),"Semak kapasiti",IF(AND(F1959&lt;&gt;"Belum menjawab",F1959&lt;&gt;"Hadir",F1959&lt;&gt;"Tidak hadir"),"Isi jawapan",IF(F1959="Hadir",IF(NOT(ISNUMBER(G1959)),"Semak jumlah hadir",IF(OR(G1959&lt;1,G1959&gt;E1959,MOD(G1959,1)&lt;&gt;0),"Semak jumlah hadir","OK")),IF(AND(G1959&lt;&gt;"",G1959&lt;&gt;0),"Jumlah perlu kosong / 0","OK")))))))</f>
        <v/>
      </c>
    </row>
    <row r="1960" spans="11:12" ht="30" customHeight="1">
      <c r="K1960" s="9">
        <f>IF(L1960="","",IF(AND(L1960="OK",F1960="Hadir"),G1960,0))</f>
        <v/>
      </c>
      <c r="L1960" s="9">
        <f>IF(AND(A1960="",B1960="",C1960="",D1960="",E1960="",F1960="",G1960="",H1960="",I1960="",J1960=""),"",IF(OR(A1960="",C1960="",COUNTIF(MajlisTetamu,B1960)&lt;&gt;1),"Isi ID / majlis / nama",IF(COUNTIFS(TetamuTable[ID kumpulan],A1960,TetamuTable[Majlis],B1960)&gt;1,"ID berganda untuk majlis",IF(NOT(ISNUMBER(E1960)),"Semak kapasiti",IF(OR(E1960&lt;1,MOD(E1960,1)&lt;&gt;0),"Semak kapasiti",IF(AND(F1960&lt;&gt;"Belum menjawab",F1960&lt;&gt;"Hadir",F1960&lt;&gt;"Tidak hadir"),"Isi jawapan",IF(F1960="Hadir",IF(NOT(ISNUMBER(G1960)),"Semak jumlah hadir",IF(OR(G1960&lt;1,G1960&gt;E1960,MOD(G1960,1)&lt;&gt;0),"Semak jumlah hadir","OK")),IF(AND(G1960&lt;&gt;"",G1960&lt;&gt;0),"Jumlah perlu kosong / 0","OK")))))))</f>
        <v/>
      </c>
    </row>
    <row r="1961" spans="11:12" ht="30" customHeight="1">
      <c r="K1961" s="9">
        <f>IF(L1961="","",IF(AND(L1961="OK",F1961="Hadir"),G1961,0))</f>
        <v/>
      </c>
      <c r="L1961" s="9">
        <f>IF(AND(A1961="",B1961="",C1961="",D1961="",E1961="",F1961="",G1961="",H1961="",I1961="",J1961=""),"",IF(OR(A1961="",C1961="",COUNTIF(MajlisTetamu,B1961)&lt;&gt;1),"Isi ID / majlis / nama",IF(COUNTIFS(TetamuTable[ID kumpulan],A1961,TetamuTable[Majlis],B1961)&gt;1,"ID berganda untuk majlis",IF(NOT(ISNUMBER(E1961)),"Semak kapasiti",IF(OR(E1961&lt;1,MOD(E1961,1)&lt;&gt;0),"Semak kapasiti",IF(AND(F1961&lt;&gt;"Belum menjawab",F1961&lt;&gt;"Hadir",F1961&lt;&gt;"Tidak hadir"),"Isi jawapan",IF(F1961="Hadir",IF(NOT(ISNUMBER(G1961)),"Semak jumlah hadir",IF(OR(G1961&lt;1,G1961&gt;E1961,MOD(G1961,1)&lt;&gt;0),"Semak jumlah hadir","OK")),IF(AND(G1961&lt;&gt;"",G1961&lt;&gt;0),"Jumlah perlu kosong / 0","OK")))))))</f>
        <v/>
      </c>
    </row>
    <row r="1962" spans="11:12" ht="30" customHeight="1">
      <c r="K1962" s="9">
        <f>IF(L1962="","",IF(AND(L1962="OK",F1962="Hadir"),G1962,0))</f>
        <v/>
      </c>
      <c r="L1962" s="9">
        <f>IF(AND(A1962="",B1962="",C1962="",D1962="",E1962="",F1962="",G1962="",H1962="",I1962="",J1962=""),"",IF(OR(A1962="",C1962="",COUNTIF(MajlisTetamu,B1962)&lt;&gt;1),"Isi ID / majlis / nama",IF(COUNTIFS(TetamuTable[ID kumpulan],A1962,TetamuTable[Majlis],B1962)&gt;1,"ID berganda untuk majlis",IF(NOT(ISNUMBER(E1962)),"Semak kapasiti",IF(OR(E1962&lt;1,MOD(E1962,1)&lt;&gt;0),"Semak kapasiti",IF(AND(F1962&lt;&gt;"Belum menjawab",F1962&lt;&gt;"Hadir",F1962&lt;&gt;"Tidak hadir"),"Isi jawapan",IF(F1962="Hadir",IF(NOT(ISNUMBER(G1962)),"Semak jumlah hadir",IF(OR(G1962&lt;1,G1962&gt;E1962,MOD(G1962,1)&lt;&gt;0),"Semak jumlah hadir","OK")),IF(AND(G1962&lt;&gt;"",G1962&lt;&gt;0),"Jumlah perlu kosong / 0","OK")))))))</f>
        <v/>
      </c>
    </row>
    <row r="1963" spans="11:12" ht="30" customHeight="1">
      <c r="K1963" s="9">
        <f>IF(L1963="","",IF(AND(L1963="OK",F1963="Hadir"),G1963,0))</f>
        <v/>
      </c>
      <c r="L1963" s="9">
        <f>IF(AND(A1963="",B1963="",C1963="",D1963="",E1963="",F1963="",G1963="",H1963="",I1963="",J1963=""),"",IF(OR(A1963="",C1963="",COUNTIF(MajlisTetamu,B1963)&lt;&gt;1),"Isi ID / majlis / nama",IF(COUNTIFS(TetamuTable[ID kumpulan],A1963,TetamuTable[Majlis],B1963)&gt;1,"ID berganda untuk majlis",IF(NOT(ISNUMBER(E1963)),"Semak kapasiti",IF(OR(E1963&lt;1,MOD(E1963,1)&lt;&gt;0),"Semak kapasiti",IF(AND(F1963&lt;&gt;"Belum menjawab",F1963&lt;&gt;"Hadir",F1963&lt;&gt;"Tidak hadir"),"Isi jawapan",IF(F1963="Hadir",IF(NOT(ISNUMBER(G1963)),"Semak jumlah hadir",IF(OR(G1963&lt;1,G1963&gt;E1963,MOD(G1963,1)&lt;&gt;0),"Semak jumlah hadir","OK")),IF(AND(G1963&lt;&gt;"",G1963&lt;&gt;0),"Jumlah perlu kosong / 0","OK")))))))</f>
        <v/>
      </c>
    </row>
    <row r="1964" spans="11:12" ht="30" customHeight="1">
      <c r="K1964" s="9">
        <f>IF(L1964="","",IF(AND(L1964="OK",F1964="Hadir"),G1964,0))</f>
        <v/>
      </c>
      <c r="L1964" s="9">
        <f>IF(AND(A1964="",B1964="",C1964="",D1964="",E1964="",F1964="",G1964="",H1964="",I1964="",J1964=""),"",IF(OR(A1964="",C1964="",COUNTIF(MajlisTetamu,B1964)&lt;&gt;1),"Isi ID / majlis / nama",IF(COUNTIFS(TetamuTable[ID kumpulan],A1964,TetamuTable[Majlis],B1964)&gt;1,"ID berganda untuk majlis",IF(NOT(ISNUMBER(E1964)),"Semak kapasiti",IF(OR(E1964&lt;1,MOD(E1964,1)&lt;&gt;0),"Semak kapasiti",IF(AND(F1964&lt;&gt;"Belum menjawab",F1964&lt;&gt;"Hadir",F1964&lt;&gt;"Tidak hadir"),"Isi jawapan",IF(F1964="Hadir",IF(NOT(ISNUMBER(G1964)),"Semak jumlah hadir",IF(OR(G1964&lt;1,G1964&gt;E1964,MOD(G1964,1)&lt;&gt;0),"Semak jumlah hadir","OK")),IF(AND(G1964&lt;&gt;"",G1964&lt;&gt;0),"Jumlah perlu kosong / 0","OK")))))))</f>
        <v/>
      </c>
    </row>
    <row r="1965" spans="11:12" ht="30" customHeight="1">
      <c r="K1965" s="9">
        <f>IF(L1965="","",IF(AND(L1965="OK",F1965="Hadir"),G1965,0))</f>
        <v/>
      </c>
      <c r="L1965" s="9">
        <f>IF(AND(A1965="",B1965="",C1965="",D1965="",E1965="",F1965="",G1965="",H1965="",I1965="",J1965=""),"",IF(OR(A1965="",C1965="",COUNTIF(MajlisTetamu,B1965)&lt;&gt;1),"Isi ID / majlis / nama",IF(COUNTIFS(TetamuTable[ID kumpulan],A1965,TetamuTable[Majlis],B1965)&gt;1,"ID berganda untuk majlis",IF(NOT(ISNUMBER(E1965)),"Semak kapasiti",IF(OR(E1965&lt;1,MOD(E1965,1)&lt;&gt;0),"Semak kapasiti",IF(AND(F1965&lt;&gt;"Belum menjawab",F1965&lt;&gt;"Hadir",F1965&lt;&gt;"Tidak hadir"),"Isi jawapan",IF(F1965="Hadir",IF(NOT(ISNUMBER(G1965)),"Semak jumlah hadir",IF(OR(G1965&lt;1,G1965&gt;E1965,MOD(G1965,1)&lt;&gt;0),"Semak jumlah hadir","OK")),IF(AND(G1965&lt;&gt;"",G1965&lt;&gt;0),"Jumlah perlu kosong / 0","OK")))))))</f>
        <v/>
      </c>
    </row>
    <row r="1966" spans="11:12" ht="30" customHeight="1">
      <c r="K1966" s="9">
        <f>IF(L1966="","",IF(AND(L1966="OK",F1966="Hadir"),G1966,0))</f>
        <v/>
      </c>
      <c r="L1966" s="9">
        <f>IF(AND(A1966="",B1966="",C1966="",D1966="",E1966="",F1966="",G1966="",H1966="",I1966="",J1966=""),"",IF(OR(A1966="",C1966="",COUNTIF(MajlisTetamu,B1966)&lt;&gt;1),"Isi ID / majlis / nama",IF(COUNTIFS(TetamuTable[ID kumpulan],A1966,TetamuTable[Majlis],B1966)&gt;1,"ID berganda untuk majlis",IF(NOT(ISNUMBER(E1966)),"Semak kapasiti",IF(OR(E1966&lt;1,MOD(E1966,1)&lt;&gt;0),"Semak kapasiti",IF(AND(F1966&lt;&gt;"Belum menjawab",F1966&lt;&gt;"Hadir",F1966&lt;&gt;"Tidak hadir"),"Isi jawapan",IF(F1966="Hadir",IF(NOT(ISNUMBER(G1966)),"Semak jumlah hadir",IF(OR(G1966&lt;1,G1966&gt;E1966,MOD(G1966,1)&lt;&gt;0),"Semak jumlah hadir","OK")),IF(AND(G1966&lt;&gt;"",G1966&lt;&gt;0),"Jumlah perlu kosong / 0","OK")))))))</f>
        <v/>
      </c>
    </row>
    <row r="1967" spans="11:12" ht="30" customHeight="1">
      <c r="K1967" s="9">
        <f>IF(L1967="","",IF(AND(L1967="OK",F1967="Hadir"),G1967,0))</f>
        <v/>
      </c>
      <c r="L1967" s="9">
        <f>IF(AND(A1967="",B1967="",C1967="",D1967="",E1967="",F1967="",G1967="",H1967="",I1967="",J1967=""),"",IF(OR(A1967="",C1967="",COUNTIF(MajlisTetamu,B1967)&lt;&gt;1),"Isi ID / majlis / nama",IF(COUNTIFS(TetamuTable[ID kumpulan],A1967,TetamuTable[Majlis],B1967)&gt;1,"ID berganda untuk majlis",IF(NOT(ISNUMBER(E1967)),"Semak kapasiti",IF(OR(E1967&lt;1,MOD(E1967,1)&lt;&gt;0),"Semak kapasiti",IF(AND(F1967&lt;&gt;"Belum menjawab",F1967&lt;&gt;"Hadir",F1967&lt;&gt;"Tidak hadir"),"Isi jawapan",IF(F1967="Hadir",IF(NOT(ISNUMBER(G1967)),"Semak jumlah hadir",IF(OR(G1967&lt;1,G1967&gt;E1967,MOD(G1967,1)&lt;&gt;0),"Semak jumlah hadir","OK")),IF(AND(G1967&lt;&gt;"",G1967&lt;&gt;0),"Jumlah perlu kosong / 0","OK")))))))</f>
        <v/>
      </c>
    </row>
    <row r="1968" spans="11:12" ht="30" customHeight="1">
      <c r="K1968" s="9">
        <f>IF(L1968="","",IF(AND(L1968="OK",F1968="Hadir"),G1968,0))</f>
        <v/>
      </c>
      <c r="L1968" s="9">
        <f>IF(AND(A1968="",B1968="",C1968="",D1968="",E1968="",F1968="",G1968="",H1968="",I1968="",J1968=""),"",IF(OR(A1968="",C1968="",COUNTIF(MajlisTetamu,B1968)&lt;&gt;1),"Isi ID / majlis / nama",IF(COUNTIFS(TetamuTable[ID kumpulan],A1968,TetamuTable[Majlis],B1968)&gt;1,"ID berganda untuk majlis",IF(NOT(ISNUMBER(E1968)),"Semak kapasiti",IF(OR(E1968&lt;1,MOD(E1968,1)&lt;&gt;0),"Semak kapasiti",IF(AND(F1968&lt;&gt;"Belum menjawab",F1968&lt;&gt;"Hadir",F1968&lt;&gt;"Tidak hadir"),"Isi jawapan",IF(F1968="Hadir",IF(NOT(ISNUMBER(G1968)),"Semak jumlah hadir",IF(OR(G1968&lt;1,G1968&gt;E1968,MOD(G1968,1)&lt;&gt;0),"Semak jumlah hadir","OK")),IF(AND(G1968&lt;&gt;"",G1968&lt;&gt;0),"Jumlah perlu kosong / 0","OK")))))))</f>
        <v/>
      </c>
    </row>
    <row r="1969" spans="11:12" ht="30" customHeight="1">
      <c r="K1969" s="9">
        <f>IF(L1969="","",IF(AND(L1969="OK",F1969="Hadir"),G1969,0))</f>
        <v/>
      </c>
      <c r="L1969" s="9">
        <f>IF(AND(A1969="",B1969="",C1969="",D1969="",E1969="",F1969="",G1969="",H1969="",I1969="",J1969=""),"",IF(OR(A1969="",C1969="",COUNTIF(MajlisTetamu,B1969)&lt;&gt;1),"Isi ID / majlis / nama",IF(COUNTIFS(TetamuTable[ID kumpulan],A1969,TetamuTable[Majlis],B1969)&gt;1,"ID berganda untuk majlis",IF(NOT(ISNUMBER(E1969)),"Semak kapasiti",IF(OR(E1969&lt;1,MOD(E1969,1)&lt;&gt;0),"Semak kapasiti",IF(AND(F1969&lt;&gt;"Belum menjawab",F1969&lt;&gt;"Hadir",F1969&lt;&gt;"Tidak hadir"),"Isi jawapan",IF(F1969="Hadir",IF(NOT(ISNUMBER(G1969)),"Semak jumlah hadir",IF(OR(G1969&lt;1,G1969&gt;E1969,MOD(G1969,1)&lt;&gt;0),"Semak jumlah hadir","OK")),IF(AND(G1969&lt;&gt;"",G1969&lt;&gt;0),"Jumlah perlu kosong / 0","OK")))))))</f>
        <v/>
      </c>
    </row>
    <row r="1970" spans="11:12" ht="30" customHeight="1">
      <c r="K1970" s="9">
        <f>IF(L1970="","",IF(AND(L1970="OK",F1970="Hadir"),G1970,0))</f>
        <v/>
      </c>
      <c r="L1970" s="9">
        <f>IF(AND(A1970="",B1970="",C1970="",D1970="",E1970="",F1970="",G1970="",H1970="",I1970="",J1970=""),"",IF(OR(A1970="",C1970="",COUNTIF(MajlisTetamu,B1970)&lt;&gt;1),"Isi ID / majlis / nama",IF(COUNTIFS(TetamuTable[ID kumpulan],A1970,TetamuTable[Majlis],B1970)&gt;1,"ID berganda untuk majlis",IF(NOT(ISNUMBER(E1970)),"Semak kapasiti",IF(OR(E1970&lt;1,MOD(E1970,1)&lt;&gt;0),"Semak kapasiti",IF(AND(F1970&lt;&gt;"Belum menjawab",F1970&lt;&gt;"Hadir",F1970&lt;&gt;"Tidak hadir"),"Isi jawapan",IF(F1970="Hadir",IF(NOT(ISNUMBER(G1970)),"Semak jumlah hadir",IF(OR(G1970&lt;1,G1970&gt;E1970,MOD(G1970,1)&lt;&gt;0),"Semak jumlah hadir","OK")),IF(AND(G1970&lt;&gt;"",G1970&lt;&gt;0),"Jumlah perlu kosong / 0","OK")))))))</f>
        <v/>
      </c>
    </row>
    <row r="1971" spans="11:12" ht="30" customHeight="1">
      <c r="K1971" s="9">
        <f>IF(L1971="","",IF(AND(L1971="OK",F1971="Hadir"),G1971,0))</f>
        <v/>
      </c>
      <c r="L1971" s="9">
        <f>IF(AND(A1971="",B1971="",C1971="",D1971="",E1971="",F1971="",G1971="",H1971="",I1971="",J1971=""),"",IF(OR(A1971="",C1971="",COUNTIF(MajlisTetamu,B1971)&lt;&gt;1),"Isi ID / majlis / nama",IF(COUNTIFS(TetamuTable[ID kumpulan],A1971,TetamuTable[Majlis],B1971)&gt;1,"ID berganda untuk majlis",IF(NOT(ISNUMBER(E1971)),"Semak kapasiti",IF(OR(E1971&lt;1,MOD(E1971,1)&lt;&gt;0),"Semak kapasiti",IF(AND(F1971&lt;&gt;"Belum menjawab",F1971&lt;&gt;"Hadir",F1971&lt;&gt;"Tidak hadir"),"Isi jawapan",IF(F1971="Hadir",IF(NOT(ISNUMBER(G1971)),"Semak jumlah hadir",IF(OR(G1971&lt;1,G1971&gt;E1971,MOD(G1971,1)&lt;&gt;0),"Semak jumlah hadir","OK")),IF(AND(G1971&lt;&gt;"",G1971&lt;&gt;0),"Jumlah perlu kosong / 0","OK")))))))</f>
        <v/>
      </c>
    </row>
    <row r="1972" spans="11:12" ht="30" customHeight="1">
      <c r="K1972" s="9">
        <f>IF(L1972="","",IF(AND(L1972="OK",F1972="Hadir"),G1972,0))</f>
        <v/>
      </c>
      <c r="L1972" s="9">
        <f>IF(AND(A1972="",B1972="",C1972="",D1972="",E1972="",F1972="",G1972="",H1972="",I1972="",J1972=""),"",IF(OR(A1972="",C1972="",COUNTIF(MajlisTetamu,B1972)&lt;&gt;1),"Isi ID / majlis / nama",IF(COUNTIFS(TetamuTable[ID kumpulan],A1972,TetamuTable[Majlis],B1972)&gt;1,"ID berganda untuk majlis",IF(NOT(ISNUMBER(E1972)),"Semak kapasiti",IF(OR(E1972&lt;1,MOD(E1972,1)&lt;&gt;0),"Semak kapasiti",IF(AND(F1972&lt;&gt;"Belum menjawab",F1972&lt;&gt;"Hadir",F1972&lt;&gt;"Tidak hadir"),"Isi jawapan",IF(F1972="Hadir",IF(NOT(ISNUMBER(G1972)),"Semak jumlah hadir",IF(OR(G1972&lt;1,G1972&gt;E1972,MOD(G1972,1)&lt;&gt;0),"Semak jumlah hadir","OK")),IF(AND(G1972&lt;&gt;"",G1972&lt;&gt;0),"Jumlah perlu kosong / 0","OK")))))))</f>
        <v/>
      </c>
    </row>
    <row r="1973" spans="11:12" ht="30" customHeight="1">
      <c r="K1973" s="9">
        <f>IF(L1973="","",IF(AND(L1973="OK",F1973="Hadir"),G1973,0))</f>
        <v/>
      </c>
      <c r="L1973" s="9">
        <f>IF(AND(A1973="",B1973="",C1973="",D1973="",E1973="",F1973="",G1973="",H1973="",I1973="",J1973=""),"",IF(OR(A1973="",C1973="",COUNTIF(MajlisTetamu,B1973)&lt;&gt;1),"Isi ID / majlis / nama",IF(COUNTIFS(TetamuTable[ID kumpulan],A1973,TetamuTable[Majlis],B1973)&gt;1,"ID berganda untuk majlis",IF(NOT(ISNUMBER(E1973)),"Semak kapasiti",IF(OR(E1973&lt;1,MOD(E1973,1)&lt;&gt;0),"Semak kapasiti",IF(AND(F1973&lt;&gt;"Belum menjawab",F1973&lt;&gt;"Hadir",F1973&lt;&gt;"Tidak hadir"),"Isi jawapan",IF(F1973="Hadir",IF(NOT(ISNUMBER(G1973)),"Semak jumlah hadir",IF(OR(G1973&lt;1,G1973&gt;E1973,MOD(G1973,1)&lt;&gt;0),"Semak jumlah hadir","OK")),IF(AND(G1973&lt;&gt;"",G1973&lt;&gt;0),"Jumlah perlu kosong / 0","OK")))))))</f>
        <v/>
      </c>
    </row>
    <row r="1974" spans="11:12" ht="30" customHeight="1">
      <c r="K1974" s="9">
        <f>IF(L1974="","",IF(AND(L1974="OK",F1974="Hadir"),G1974,0))</f>
        <v/>
      </c>
      <c r="L1974" s="9">
        <f>IF(AND(A1974="",B1974="",C1974="",D1974="",E1974="",F1974="",G1974="",H1974="",I1974="",J1974=""),"",IF(OR(A1974="",C1974="",COUNTIF(MajlisTetamu,B1974)&lt;&gt;1),"Isi ID / majlis / nama",IF(COUNTIFS(TetamuTable[ID kumpulan],A1974,TetamuTable[Majlis],B1974)&gt;1,"ID berganda untuk majlis",IF(NOT(ISNUMBER(E1974)),"Semak kapasiti",IF(OR(E1974&lt;1,MOD(E1974,1)&lt;&gt;0),"Semak kapasiti",IF(AND(F1974&lt;&gt;"Belum menjawab",F1974&lt;&gt;"Hadir",F1974&lt;&gt;"Tidak hadir"),"Isi jawapan",IF(F1974="Hadir",IF(NOT(ISNUMBER(G1974)),"Semak jumlah hadir",IF(OR(G1974&lt;1,G1974&gt;E1974,MOD(G1974,1)&lt;&gt;0),"Semak jumlah hadir","OK")),IF(AND(G1974&lt;&gt;"",G1974&lt;&gt;0),"Jumlah perlu kosong / 0","OK")))))))</f>
        <v/>
      </c>
    </row>
    <row r="1975" spans="11:12" ht="30" customHeight="1">
      <c r="K1975" s="9">
        <f>IF(L1975="","",IF(AND(L1975="OK",F1975="Hadir"),G1975,0))</f>
        <v/>
      </c>
      <c r="L1975" s="9">
        <f>IF(AND(A1975="",B1975="",C1975="",D1975="",E1975="",F1975="",G1975="",H1975="",I1975="",J1975=""),"",IF(OR(A1975="",C1975="",COUNTIF(MajlisTetamu,B1975)&lt;&gt;1),"Isi ID / majlis / nama",IF(COUNTIFS(TetamuTable[ID kumpulan],A1975,TetamuTable[Majlis],B1975)&gt;1,"ID berganda untuk majlis",IF(NOT(ISNUMBER(E1975)),"Semak kapasiti",IF(OR(E1975&lt;1,MOD(E1975,1)&lt;&gt;0),"Semak kapasiti",IF(AND(F1975&lt;&gt;"Belum menjawab",F1975&lt;&gt;"Hadir",F1975&lt;&gt;"Tidak hadir"),"Isi jawapan",IF(F1975="Hadir",IF(NOT(ISNUMBER(G1975)),"Semak jumlah hadir",IF(OR(G1975&lt;1,G1975&gt;E1975,MOD(G1975,1)&lt;&gt;0),"Semak jumlah hadir","OK")),IF(AND(G1975&lt;&gt;"",G1975&lt;&gt;0),"Jumlah perlu kosong / 0","OK")))))))</f>
        <v/>
      </c>
    </row>
    <row r="1976" spans="11:12" ht="30" customHeight="1">
      <c r="K1976" s="9">
        <f>IF(L1976="","",IF(AND(L1976="OK",F1976="Hadir"),G1976,0))</f>
        <v/>
      </c>
      <c r="L1976" s="9">
        <f>IF(AND(A1976="",B1976="",C1976="",D1976="",E1976="",F1976="",G1976="",H1976="",I1976="",J1976=""),"",IF(OR(A1976="",C1976="",COUNTIF(MajlisTetamu,B1976)&lt;&gt;1),"Isi ID / majlis / nama",IF(COUNTIFS(TetamuTable[ID kumpulan],A1976,TetamuTable[Majlis],B1976)&gt;1,"ID berganda untuk majlis",IF(NOT(ISNUMBER(E1976)),"Semak kapasiti",IF(OR(E1976&lt;1,MOD(E1976,1)&lt;&gt;0),"Semak kapasiti",IF(AND(F1976&lt;&gt;"Belum menjawab",F1976&lt;&gt;"Hadir",F1976&lt;&gt;"Tidak hadir"),"Isi jawapan",IF(F1976="Hadir",IF(NOT(ISNUMBER(G1976)),"Semak jumlah hadir",IF(OR(G1976&lt;1,G1976&gt;E1976,MOD(G1976,1)&lt;&gt;0),"Semak jumlah hadir","OK")),IF(AND(G1976&lt;&gt;"",G1976&lt;&gt;0),"Jumlah perlu kosong / 0","OK")))))))</f>
        <v/>
      </c>
    </row>
    <row r="1977" spans="11:12" ht="30" customHeight="1">
      <c r="K1977" s="9">
        <f>IF(L1977="","",IF(AND(L1977="OK",F1977="Hadir"),G1977,0))</f>
        <v/>
      </c>
      <c r="L1977" s="9">
        <f>IF(AND(A1977="",B1977="",C1977="",D1977="",E1977="",F1977="",G1977="",H1977="",I1977="",J1977=""),"",IF(OR(A1977="",C1977="",COUNTIF(MajlisTetamu,B1977)&lt;&gt;1),"Isi ID / majlis / nama",IF(COUNTIFS(TetamuTable[ID kumpulan],A1977,TetamuTable[Majlis],B1977)&gt;1,"ID berganda untuk majlis",IF(NOT(ISNUMBER(E1977)),"Semak kapasiti",IF(OR(E1977&lt;1,MOD(E1977,1)&lt;&gt;0),"Semak kapasiti",IF(AND(F1977&lt;&gt;"Belum menjawab",F1977&lt;&gt;"Hadir",F1977&lt;&gt;"Tidak hadir"),"Isi jawapan",IF(F1977="Hadir",IF(NOT(ISNUMBER(G1977)),"Semak jumlah hadir",IF(OR(G1977&lt;1,G1977&gt;E1977,MOD(G1977,1)&lt;&gt;0),"Semak jumlah hadir","OK")),IF(AND(G1977&lt;&gt;"",G1977&lt;&gt;0),"Jumlah perlu kosong / 0","OK")))))))</f>
        <v/>
      </c>
    </row>
    <row r="1978" spans="11:12" ht="30" customHeight="1">
      <c r="K1978" s="9">
        <f>IF(L1978="","",IF(AND(L1978="OK",F1978="Hadir"),G1978,0))</f>
        <v/>
      </c>
      <c r="L1978" s="9">
        <f>IF(AND(A1978="",B1978="",C1978="",D1978="",E1978="",F1978="",G1978="",H1978="",I1978="",J1978=""),"",IF(OR(A1978="",C1978="",COUNTIF(MajlisTetamu,B1978)&lt;&gt;1),"Isi ID / majlis / nama",IF(COUNTIFS(TetamuTable[ID kumpulan],A1978,TetamuTable[Majlis],B1978)&gt;1,"ID berganda untuk majlis",IF(NOT(ISNUMBER(E1978)),"Semak kapasiti",IF(OR(E1978&lt;1,MOD(E1978,1)&lt;&gt;0),"Semak kapasiti",IF(AND(F1978&lt;&gt;"Belum menjawab",F1978&lt;&gt;"Hadir",F1978&lt;&gt;"Tidak hadir"),"Isi jawapan",IF(F1978="Hadir",IF(NOT(ISNUMBER(G1978)),"Semak jumlah hadir",IF(OR(G1978&lt;1,G1978&gt;E1978,MOD(G1978,1)&lt;&gt;0),"Semak jumlah hadir","OK")),IF(AND(G1978&lt;&gt;"",G1978&lt;&gt;0),"Jumlah perlu kosong / 0","OK")))))))</f>
        <v/>
      </c>
    </row>
    <row r="1979" spans="11:12" ht="30" customHeight="1">
      <c r="K1979" s="9">
        <f>IF(L1979="","",IF(AND(L1979="OK",F1979="Hadir"),G1979,0))</f>
        <v/>
      </c>
      <c r="L1979" s="9">
        <f>IF(AND(A1979="",B1979="",C1979="",D1979="",E1979="",F1979="",G1979="",H1979="",I1979="",J1979=""),"",IF(OR(A1979="",C1979="",COUNTIF(MajlisTetamu,B1979)&lt;&gt;1),"Isi ID / majlis / nama",IF(COUNTIFS(TetamuTable[ID kumpulan],A1979,TetamuTable[Majlis],B1979)&gt;1,"ID berganda untuk majlis",IF(NOT(ISNUMBER(E1979)),"Semak kapasiti",IF(OR(E1979&lt;1,MOD(E1979,1)&lt;&gt;0),"Semak kapasiti",IF(AND(F1979&lt;&gt;"Belum menjawab",F1979&lt;&gt;"Hadir",F1979&lt;&gt;"Tidak hadir"),"Isi jawapan",IF(F1979="Hadir",IF(NOT(ISNUMBER(G1979)),"Semak jumlah hadir",IF(OR(G1979&lt;1,G1979&gt;E1979,MOD(G1979,1)&lt;&gt;0),"Semak jumlah hadir","OK")),IF(AND(G1979&lt;&gt;"",G1979&lt;&gt;0),"Jumlah perlu kosong / 0","OK")))))))</f>
        <v/>
      </c>
    </row>
    <row r="1980" spans="11:12" ht="30" customHeight="1">
      <c r="K1980" s="9">
        <f>IF(L1980="","",IF(AND(L1980="OK",F1980="Hadir"),G1980,0))</f>
        <v/>
      </c>
      <c r="L1980" s="9">
        <f>IF(AND(A1980="",B1980="",C1980="",D1980="",E1980="",F1980="",G1980="",H1980="",I1980="",J1980=""),"",IF(OR(A1980="",C1980="",COUNTIF(MajlisTetamu,B1980)&lt;&gt;1),"Isi ID / majlis / nama",IF(COUNTIFS(TetamuTable[ID kumpulan],A1980,TetamuTable[Majlis],B1980)&gt;1,"ID berganda untuk majlis",IF(NOT(ISNUMBER(E1980)),"Semak kapasiti",IF(OR(E1980&lt;1,MOD(E1980,1)&lt;&gt;0),"Semak kapasiti",IF(AND(F1980&lt;&gt;"Belum menjawab",F1980&lt;&gt;"Hadir",F1980&lt;&gt;"Tidak hadir"),"Isi jawapan",IF(F1980="Hadir",IF(NOT(ISNUMBER(G1980)),"Semak jumlah hadir",IF(OR(G1980&lt;1,G1980&gt;E1980,MOD(G1980,1)&lt;&gt;0),"Semak jumlah hadir","OK")),IF(AND(G1980&lt;&gt;"",G1980&lt;&gt;0),"Jumlah perlu kosong / 0","OK")))))))</f>
        <v/>
      </c>
    </row>
    <row r="1981" spans="11:12" ht="30" customHeight="1">
      <c r="K1981" s="9">
        <f>IF(L1981="","",IF(AND(L1981="OK",F1981="Hadir"),G1981,0))</f>
        <v/>
      </c>
      <c r="L1981" s="9">
        <f>IF(AND(A1981="",B1981="",C1981="",D1981="",E1981="",F1981="",G1981="",H1981="",I1981="",J1981=""),"",IF(OR(A1981="",C1981="",COUNTIF(MajlisTetamu,B1981)&lt;&gt;1),"Isi ID / majlis / nama",IF(COUNTIFS(TetamuTable[ID kumpulan],A1981,TetamuTable[Majlis],B1981)&gt;1,"ID berganda untuk majlis",IF(NOT(ISNUMBER(E1981)),"Semak kapasiti",IF(OR(E1981&lt;1,MOD(E1981,1)&lt;&gt;0),"Semak kapasiti",IF(AND(F1981&lt;&gt;"Belum menjawab",F1981&lt;&gt;"Hadir",F1981&lt;&gt;"Tidak hadir"),"Isi jawapan",IF(F1981="Hadir",IF(NOT(ISNUMBER(G1981)),"Semak jumlah hadir",IF(OR(G1981&lt;1,G1981&gt;E1981,MOD(G1981,1)&lt;&gt;0),"Semak jumlah hadir","OK")),IF(AND(G1981&lt;&gt;"",G1981&lt;&gt;0),"Jumlah perlu kosong / 0","OK")))))))</f>
        <v/>
      </c>
    </row>
    <row r="1982" spans="11:12" ht="30" customHeight="1">
      <c r="K1982" s="9">
        <f>IF(L1982="","",IF(AND(L1982="OK",F1982="Hadir"),G1982,0))</f>
        <v/>
      </c>
      <c r="L1982" s="9">
        <f>IF(AND(A1982="",B1982="",C1982="",D1982="",E1982="",F1982="",G1982="",H1982="",I1982="",J1982=""),"",IF(OR(A1982="",C1982="",COUNTIF(MajlisTetamu,B1982)&lt;&gt;1),"Isi ID / majlis / nama",IF(COUNTIFS(TetamuTable[ID kumpulan],A1982,TetamuTable[Majlis],B1982)&gt;1,"ID berganda untuk majlis",IF(NOT(ISNUMBER(E1982)),"Semak kapasiti",IF(OR(E1982&lt;1,MOD(E1982,1)&lt;&gt;0),"Semak kapasiti",IF(AND(F1982&lt;&gt;"Belum menjawab",F1982&lt;&gt;"Hadir",F1982&lt;&gt;"Tidak hadir"),"Isi jawapan",IF(F1982="Hadir",IF(NOT(ISNUMBER(G1982)),"Semak jumlah hadir",IF(OR(G1982&lt;1,G1982&gt;E1982,MOD(G1982,1)&lt;&gt;0),"Semak jumlah hadir","OK")),IF(AND(G1982&lt;&gt;"",G1982&lt;&gt;0),"Jumlah perlu kosong / 0","OK")))))))</f>
        <v/>
      </c>
    </row>
    <row r="1983" spans="11:12" ht="30" customHeight="1">
      <c r="K1983" s="9">
        <f>IF(L1983="","",IF(AND(L1983="OK",F1983="Hadir"),G1983,0))</f>
        <v/>
      </c>
      <c r="L1983" s="9">
        <f>IF(AND(A1983="",B1983="",C1983="",D1983="",E1983="",F1983="",G1983="",H1983="",I1983="",J1983=""),"",IF(OR(A1983="",C1983="",COUNTIF(MajlisTetamu,B1983)&lt;&gt;1),"Isi ID / majlis / nama",IF(COUNTIFS(TetamuTable[ID kumpulan],A1983,TetamuTable[Majlis],B1983)&gt;1,"ID berganda untuk majlis",IF(NOT(ISNUMBER(E1983)),"Semak kapasiti",IF(OR(E1983&lt;1,MOD(E1983,1)&lt;&gt;0),"Semak kapasiti",IF(AND(F1983&lt;&gt;"Belum menjawab",F1983&lt;&gt;"Hadir",F1983&lt;&gt;"Tidak hadir"),"Isi jawapan",IF(F1983="Hadir",IF(NOT(ISNUMBER(G1983)),"Semak jumlah hadir",IF(OR(G1983&lt;1,G1983&gt;E1983,MOD(G1983,1)&lt;&gt;0),"Semak jumlah hadir","OK")),IF(AND(G1983&lt;&gt;"",G1983&lt;&gt;0),"Jumlah perlu kosong / 0","OK")))))))</f>
        <v/>
      </c>
    </row>
    <row r="1984" spans="11:12" ht="30" customHeight="1">
      <c r="K1984" s="9">
        <f>IF(L1984="","",IF(AND(L1984="OK",F1984="Hadir"),G1984,0))</f>
        <v/>
      </c>
      <c r="L1984" s="9">
        <f>IF(AND(A1984="",B1984="",C1984="",D1984="",E1984="",F1984="",G1984="",H1984="",I1984="",J1984=""),"",IF(OR(A1984="",C1984="",COUNTIF(MajlisTetamu,B1984)&lt;&gt;1),"Isi ID / majlis / nama",IF(COUNTIFS(TetamuTable[ID kumpulan],A1984,TetamuTable[Majlis],B1984)&gt;1,"ID berganda untuk majlis",IF(NOT(ISNUMBER(E1984)),"Semak kapasiti",IF(OR(E1984&lt;1,MOD(E1984,1)&lt;&gt;0),"Semak kapasiti",IF(AND(F1984&lt;&gt;"Belum menjawab",F1984&lt;&gt;"Hadir",F1984&lt;&gt;"Tidak hadir"),"Isi jawapan",IF(F1984="Hadir",IF(NOT(ISNUMBER(G1984)),"Semak jumlah hadir",IF(OR(G1984&lt;1,G1984&gt;E1984,MOD(G1984,1)&lt;&gt;0),"Semak jumlah hadir","OK")),IF(AND(G1984&lt;&gt;"",G1984&lt;&gt;0),"Jumlah perlu kosong / 0","OK")))))))</f>
        <v/>
      </c>
    </row>
    <row r="1985" spans="11:12" ht="30" customHeight="1">
      <c r="K1985" s="9">
        <f>IF(L1985="","",IF(AND(L1985="OK",F1985="Hadir"),G1985,0))</f>
        <v/>
      </c>
      <c r="L1985" s="9">
        <f>IF(AND(A1985="",B1985="",C1985="",D1985="",E1985="",F1985="",G1985="",H1985="",I1985="",J1985=""),"",IF(OR(A1985="",C1985="",COUNTIF(MajlisTetamu,B1985)&lt;&gt;1),"Isi ID / majlis / nama",IF(COUNTIFS(TetamuTable[ID kumpulan],A1985,TetamuTable[Majlis],B1985)&gt;1,"ID berganda untuk majlis",IF(NOT(ISNUMBER(E1985)),"Semak kapasiti",IF(OR(E1985&lt;1,MOD(E1985,1)&lt;&gt;0),"Semak kapasiti",IF(AND(F1985&lt;&gt;"Belum menjawab",F1985&lt;&gt;"Hadir",F1985&lt;&gt;"Tidak hadir"),"Isi jawapan",IF(F1985="Hadir",IF(NOT(ISNUMBER(G1985)),"Semak jumlah hadir",IF(OR(G1985&lt;1,G1985&gt;E1985,MOD(G1985,1)&lt;&gt;0),"Semak jumlah hadir","OK")),IF(AND(G1985&lt;&gt;"",G1985&lt;&gt;0),"Jumlah perlu kosong / 0","OK")))))))</f>
        <v/>
      </c>
    </row>
    <row r="1986" spans="11:12" ht="30" customHeight="1">
      <c r="K1986" s="9">
        <f>IF(L1986="","",IF(AND(L1986="OK",F1986="Hadir"),G1986,0))</f>
        <v/>
      </c>
      <c r="L1986" s="9">
        <f>IF(AND(A1986="",B1986="",C1986="",D1986="",E1986="",F1986="",G1986="",H1986="",I1986="",J1986=""),"",IF(OR(A1986="",C1986="",COUNTIF(MajlisTetamu,B1986)&lt;&gt;1),"Isi ID / majlis / nama",IF(COUNTIFS(TetamuTable[ID kumpulan],A1986,TetamuTable[Majlis],B1986)&gt;1,"ID berganda untuk majlis",IF(NOT(ISNUMBER(E1986)),"Semak kapasiti",IF(OR(E1986&lt;1,MOD(E1986,1)&lt;&gt;0),"Semak kapasiti",IF(AND(F1986&lt;&gt;"Belum menjawab",F1986&lt;&gt;"Hadir",F1986&lt;&gt;"Tidak hadir"),"Isi jawapan",IF(F1986="Hadir",IF(NOT(ISNUMBER(G1986)),"Semak jumlah hadir",IF(OR(G1986&lt;1,G1986&gt;E1986,MOD(G1986,1)&lt;&gt;0),"Semak jumlah hadir","OK")),IF(AND(G1986&lt;&gt;"",G1986&lt;&gt;0),"Jumlah perlu kosong / 0","OK")))))))</f>
        <v/>
      </c>
    </row>
    <row r="1987" spans="11:12" ht="30" customHeight="1">
      <c r="K1987" s="9">
        <f>IF(L1987="","",IF(AND(L1987="OK",F1987="Hadir"),G1987,0))</f>
        <v/>
      </c>
      <c r="L1987" s="9">
        <f>IF(AND(A1987="",B1987="",C1987="",D1987="",E1987="",F1987="",G1987="",H1987="",I1987="",J1987=""),"",IF(OR(A1987="",C1987="",COUNTIF(MajlisTetamu,B1987)&lt;&gt;1),"Isi ID / majlis / nama",IF(COUNTIFS(TetamuTable[ID kumpulan],A1987,TetamuTable[Majlis],B1987)&gt;1,"ID berganda untuk majlis",IF(NOT(ISNUMBER(E1987)),"Semak kapasiti",IF(OR(E1987&lt;1,MOD(E1987,1)&lt;&gt;0),"Semak kapasiti",IF(AND(F1987&lt;&gt;"Belum menjawab",F1987&lt;&gt;"Hadir",F1987&lt;&gt;"Tidak hadir"),"Isi jawapan",IF(F1987="Hadir",IF(NOT(ISNUMBER(G1987)),"Semak jumlah hadir",IF(OR(G1987&lt;1,G1987&gt;E1987,MOD(G1987,1)&lt;&gt;0),"Semak jumlah hadir","OK")),IF(AND(G1987&lt;&gt;"",G1987&lt;&gt;0),"Jumlah perlu kosong / 0","OK")))))))</f>
        <v/>
      </c>
    </row>
    <row r="1988" spans="11:12" ht="30" customHeight="1">
      <c r="K1988" s="9">
        <f>IF(L1988="","",IF(AND(L1988="OK",F1988="Hadir"),G1988,0))</f>
        <v/>
      </c>
      <c r="L1988" s="9">
        <f>IF(AND(A1988="",B1988="",C1988="",D1988="",E1988="",F1988="",G1988="",H1988="",I1988="",J1988=""),"",IF(OR(A1988="",C1988="",COUNTIF(MajlisTetamu,B1988)&lt;&gt;1),"Isi ID / majlis / nama",IF(COUNTIFS(TetamuTable[ID kumpulan],A1988,TetamuTable[Majlis],B1988)&gt;1,"ID berganda untuk majlis",IF(NOT(ISNUMBER(E1988)),"Semak kapasiti",IF(OR(E1988&lt;1,MOD(E1988,1)&lt;&gt;0),"Semak kapasiti",IF(AND(F1988&lt;&gt;"Belum menjawab",F1988&lt;&gt;"Hadir",F1988&lt;&gt;"Tidak hadir"),"Isi jawapan",IF(F1988="Hadir",IF(NOT(ISNUMBER(G1988)),"Semak jumlah hadir",IF(OR(G1988&lt;1,G1988&gt;E1988,MOD(G1988,1)&lt;&gt;0),"Semak jumlah hadir","OK")),IF(AND(G1988&lt;&gt;"",G1988&lt;&gt;0),"Jumlah perlu kosong / 0","OK")))))))</f>
        <v/>
      </c>
    </row>
    <row r="1989" spans="11:12" ht="30" customHeight="1">
      <c r="K1989" s="9">
        <f>IF(L1989="","",IF(AND(L1989="OK",F1989="Hadir"),G1989,0))</f>
        <v/>
      </c>
      <c r="L1989" s="9">
        <f>IF(AND(A1989="",B1989="",C1989="",D1989="",E1989="",F1989="",G1989="",H1989="",I1989="",J1989=""),"",IF(OR(A1989="",C1989="",COUNTIF(MajlisTetamu,B1989)&lt;&gt;1),"Isi ID / majlis / nama",IF(COUNTIFS(TetamuTable[ID kumpulan],A1989,TetamuTable[Majlis],B1989)&gt;1,"ID berganda untuk majlis",IF(NOT(ISNUMBER(E1989)),"Semak kapasiti",IF(OR(E1989&lt;1,MOD(E1989,1)&lt;&gt;0),"Semak kapasiti",IF(AND(F1989&lt;&gt;"Belum menjawab",F1989&lt;&gt;"Hadir",F1989&lt;&gt;"Tidak hadir"),"Isi jawapan",IF(F1989="Hadir",IF(NOT(ISNUMBER(G1989)),"Semak jumlah hadir",IF(OR(G1989&lt;1,G1989&gt;E1989,MOD(G1989,1)&lt;&gt;0),"Semak jumlah hadir","OK")),IF(AND(G1989&lt;&gt;"",G1989&lt;&gt;0),"Jumlah perlu kosong / 0","OK")))))))</f>
        <v/>
      </c>
    </row>
    <row r="1990" spans="11:12" ht="30" customHeight="1">
      <c r="K1990" s="9">
        <f>IF(L1990="","",IF(AND(L1990="OK",F1990="Hadir"),G1990,0))</f>
        <v/>
      </c>
      <c r="L1990" s="9">
        <f>IF(AND(A1990="",B1990="",C1990="",D1990="",E1990="",F1990="",G1990="",H1990="",I1990="",J1990=""),"",IF(OR(A1990="",C1990="",COUNTIF(MajlisTetamu,B1990)&lt;&gt;1),"Isi ID / majlis / nama",IF(COUNTIFS(TetamuTable[ID kumpulan],A1990,TetamuTable[Majlis],B1990)&gt;1,"ID berganda untuk majlis",IF(NOT(ISNUMBER(E1990)),"Semak kapasiti",IF(OR(E1990&lt;1,MOD(E1990,1)&lt;&gt;0),"Semak kapasiti",IF(AND(F1990&lt;&gt;"Belum menjawab",F1990&lt;&gt;"Hadir",F1990&lt;&gt;"Tidak hadir"),"Isi jawapan",IF(F1990="Hadir",IF(NOT(ISNUMBER(G1990)),"Semak jumlah hadir",IF(OR(G1990&lt;1,G1990&gt;E1990,MOD(G1990,1)&lt;&gt;0),"Semak jumlah hadir","OK")),IF(AND(G1990&lt;&gt;"",G1990&lt;&gt;0),"Jumlah perlu kosong / 0","OK")))))))</f>
        <v/>
      </c>
    </row>
    <row r="1991" spans="11:12" ht="30" customHeight="1">
      <c r="K1991" s="9">
        <f>IF(L1991="","",IF(AND(L1991="OK",F1991="Hadir"),G1991,0))</f>
        <v/>
      </c>
      <c r="L1991" s="9">
        <f>IF(AND(A1991="",B1991="",C1991="",D1991="",E1991="",F1991="",G1991="",H1991="",I1991="",J1991=""),"",IF(OR(A1991="",C1991="",COUNTIF(MajlisTetamu,B1991)&lt;&gt;1),"Isi ID / majlis / nama",IF(COUNTIFS(TetamuTable[ID kumpulan],A1991,TetamuTable[Majlis],B1991)&gt;1,"ID berganda untuk majlis",IF(NOT(ISNUMBER(E1991)),"Semak kapasiti",IF(OR(E1991&lt;1,MOD(E1991,1)&lt;&gt;0),"Semak kapasiti",IF(AND(F1991&lt;&gt;"Belum menjawab",F1991&lt;&gt;"Hadir",F1991&lt;&gt;"Tidak hadir"),"Isi jawapan",IF(F1991="Hadir",IF(NOT(ISNUMBER(G1991)),"Semak jumlah hadir",IF(OR(G1991&lt;1,G1991&gt;E1991,MOD(G1991,1)&lt;&gt;0),"Semak jumlah hadir","OK")),IF(AND(G1991&lt;&gt;"",G1991&lt;&gt;0),"Jumlah perlu kosong / 0","OK")))))))</f>
        <v/>
      </c>
    </row>
    <row r="1992" spans="11:12" ht="30" customHeight="1">
      <c r="K1992" s="9">
        <f>IF(L1992="","",IF(AND(L1992="OK",F1992="Hadir"),G1992,0))</f>
        <v/>
      </c>
      <c r="L1992" s="9">
        <f>IF(AND(A1992="",B1992="",C1992="",D1992="",E1992="",F1992="",G1992="",H1992="",I1992="",J1992=""),"",IF(OR(A1992="",C1992="",COUNTIF(MajlisTetamu,B1992)&lt;&gt;1),"Isi ID / majlis / nama",IF(COUNTIFS(TetamuTable[ID kumpulan],A1992,TetamuTable[Majlis],B1992)&gt;1,"ID berganda untuk majlis",IF(NOT(ISNUMBER(E1992)),"Semak kapasiti",IF(OR(E1992&lt;1,MOD(E1992,1)&lt;&gt;0),"Semak kapasiti",IF(AND(F1992&lt;&gt;"Belum menjawab",F1992&lt;&gt;"Hadir",F1992&lt;&gt;"Tidak hadir"),"Isi jawapan",IF(F1992="Hadir",IF(NOT(ISNUMBER(G1992)),"Semak jumlah hadir",IF(OR(G1992&lt;1,G1992&gt;E1992,MOD(G1992,1)&lt;&gt;0),"Semak jumlah hadir","OK")),IF(AND(G1992&lt;&gt;"",G1992&lt;&gt;0),"Jumlah perlu kosong / 0","OK")))))))</f>
        <v/>
      </c>
    </row>
    <row r="1993" spans="11:12" ht="30" customHeight="1">
      <c r="K1993" s="9">
        <f>IF(L1993="","",IF(AND(L1993="OK",F1993="Hadir"),G1993,0))</f>
        <v/>
      </c>
      <c r="L1993" s="9">
        <f>IF(AND(A1993="",B1993="",C1993="",D1993="",E1993="",F1993="",G1993="",H1993="",I1993="",J1993=""),"",IF(OR(A1993="",C1993="",COUNTIF(MajlisTetamu,B1993)&lt;&gt;1),"Isi ID / majlis / nama",IF(COUNTIFS(TetamuTable[ID kumpulan],A1993,TetamuTable[Majlis],B1993)&gt;1,"ID berganda untuk majlis",IF(NOT(ISNUMBER(E1993)),"Semak kapasiti",IF(OR(E1993&lt;1,MOD(E1993,1)&lt;&gt;0),"Semak kapasiti",IF(AND(F1993&lt;&gt;"Belum menjawab",F1993&lt;&gt;"Hadir",F1993&lt;&gt;"Tidak hadir"),"Isi jawapan",IF(F1993="Hadir",IF(NOT(ISNUMBER(G1993)),"Semak jumlah hadir",IF(OR(G1993&lt;1,G1993&gt;E1993,MOD(G1993,1)&lt;&gt;0),"Semak jumlah hadir","OK")),IF(AND(G1993&lt;&gt;"",G1993&lt;&gt;0),"Jumlah perlu kosong / 0","OK")))))))</f>
        <v/>
      </c>
    </row>
    <row r="1994" spans="11:12" ht="30" customHeight="1">
      <c r="K1994" s="9">
        <f>IF(L1994="","",IF(AND(L1994="OK",F1994="Hadir"),G1994,0))</f>
        <v/>
      </c>
      <c r="L1994" s="9">
        <f>IF(AND(A1994="",B1994="",C1994="",D1994="",E1994="",F1994="",G1994="",H1994="",I1994="",J1994=""),"",IF(OR(A1994="",C1994="",COUNTIF(MajlisTetamu,B1994)&lt;&gt;1),"Isi ID / majlis / nama",IF(COUNTIFS(TetamuTable[ID kumpulan],A1994,TetamuTable[Majlis],B1994)&gt;1,"ID berganda untuk majlis",IF(NOT(ISNUMBER(E1994)),"Semak kapasiti",IF(OR(E1994&lt;1,MOD(E1994,1)&lt;&gt;0),"Semak kapasiti",IF(AND(F1994&lt;&gt;"Belum menjawab",F1994&lt;&gt;"Hadir",F1994&lt;&gt;"Tidak hadir"),"Isi jawapan",IF(F1994="Hadir",IF(NOT(ISNUMBER(G1994)),"Semak jumlah hadir",IF(OR(G1994&lt;1,G1994&gt;E1994,MOD(G1994,1)&lt;&gt;0),"Semak jumlah hadir","OK")),IF(AND(G1994&lt;&gt;"",G1994&lt;&gt;0),"Jumlah perlu kosong / 0","OK")))))))</f>
        <v/>
      </c>
    </row>
    <row r="1995" spans="11:12" ht="30" customHeight="1">
      <c r="K1995" s="9">
        <f>IF(L1995="","",IF(AND(L1995="OK",F1995="Hadir"),G1995,0))</f>
        <v/>
      </c>
      <c r="L1995" s="9">
        <f>IF(AND(A1995="",B1995="",C1995="",D1995="",E1995="",F1995="",G1995="",H1995="",I1995="",J1995=""),"",IF(OR(A1995="",C1995="",COUNTIF(MajlisTetamu,B1995)&lt;&gt;1),"Isi ID / majlis / nama",IF(COUNTIFS(TetamuTable[ID kumpulan],A1995,TetamuTable[Majlis],B1995)&gt;1,"ID berganda untuk majlis",IF(NOT(ISNUMBER(E1995)),"Semak kapasiti",IF(OR(E1995&lt;1,MOD(E1995,1)&lt;&gt;0),"Semak kapasiti",IF(AND(F1995&lt;&gt;"Belum menjawab",F1995&lt;&gt;"Hadir",F1995&lt;&gt;"Tidak hadir"),"Isi jawapan",IF(F1995="Hadir",IF(NOT(ISNUMBER(G1995)),"Semak jumlah hadir",IF(OR(G1995&lt;1,G1995&gt;E1995,MOD(G1995,1)&lt;&gt;0),"Semak jumlah hadir","OK")),IF(AND(G1995&lt;&gt;"",G1995&lt;&gt;0),"Jumlah perlu kosong / 0","OK")))))))</f>
        <v/>
      </c>
    </row>
    <row r="1996" spans="11:12" ht="30" customHeight="1">
      <c r="K1996" s="9">
        <f>IF(L1996="","",IF(AND(L1996="OK",F1996="Hadir"),G1996,0))</f>
        <v/>
      </c>
      <c r="L1996" s="9">
        <f>IF(AND(A1996="",B1996="",C1996="",D1996="",E1996="",F1996="",G1996="",H1996="",I1996="",J1996=""),"",IF(OR(A1996="",C1996="",COUNTIF(MajlisTetamu,B1996)&lt;&gt;1),"Isi ID / majlis / nama",IF(COUNTIFS(TetamuTable[ID kumpulan],A1996,TetamuTable[Majlis],B1996)&gt;1,"ID berganda untuk majlis",IF(NOT(ISNUMBER(E1996)),"Semak kapasiti",IF(OR(E1996&lt;1,MOD(E1996,1)&lt;&gt;0),"Semak kapasiti",IF(AND(F1996&lt;&gt;"Belum menjawab",F1996&lt;&gt;"Hadir",F1996&lt;&gt;"Tidak hadir"),"Isi jawapan",IF(F1996="Hadir",IF(NOT(ISNUMBER(G1996)),"Semak jumlah hadir",IF(OR(G1996&lt;1,G1996&gt;E1996,MOD(G1996,1)&lt;&gt;0),"Semak jumlah hadir","OK")),IF(AND(G1996&lt;&gt;"",G1996&lt;&gt;0),"Jumlah perlu kosong / 0","OK")))))))</f>
        <v/>
      </c>
    </row>
    <row r="1997" spans="11:12" ht="30" customHeight="1">
      <c r="K1997" s="9">
        <f>IF(L1997="","",IF(AND(L1997="OK",F1997="Hadir"),G1997,0))</f>
        <v/>
      </c>
      <c r="L1997" s="9">
        <f>IF(AND(A1997="",B1997="",C1997="",D1997="",E1997="",F1997="",G1997="",H1997="",I1997="",J1997=""),"",IF(OR(A1997="",C1997="",COUNTIF(MajlisTetamu,B1997)&lt;&gt;1),"Isi ID / majlis / nama",IF(COUNTIFS(TetamuTable[ID kumpulan],A1997,TetamuTable[Majlis],B1997)&gt;1,"ID berganda untuk majlis",IF(NOT(ISNUMBER(E1997)),"Semak kapasiti",IF(OR(E1997&lt;1,MOD(E1997,1)&lt;&gt;0),"Semak kapasiti",IF(AND(F1997&lt;&gt;"Belum menjawab",F1997&lt;&gt;"Hadir",F1997&lt;&gt;"Tidak hadir"),"Isi jawapan",IF(F1997="Hadir",IF(NOT(ISNUMBER(G1997)),"Semak jumlah hadir",IF(OR(G1997&lt;1,G1997&gt;E1997,MOD(G1997,1)&lt;&gt;0),"Semak jumlah hadir","OK")),IF(AND(G1997&lt;&gt;"",G1997&lt;&gt;0),"Jumlah perlu kosong / 0","OK")))))))</f>
        <v/>
      </c>
    </row>
    <row r="1998" spans="11:12" ht="30" customHeight="1">
      <c r="K1998" s="9">
        <f>IF(L1998="","",IF(AND(L1998="OK",F1998="Hadir"),G1998,0))</f>
        <v/>
      </c>
      <c r="L1998" s="9">
        <f>IF(AND(A1998="",B1998="",C1998="",D1998="",E1998="",F1998="",G1998="",H1998="",I1998="",J1998=""),"",IF(OR(A1998="",C1998="",COUNTIF(MajlisTetamu,B1998)&lt;&gt;1),"Isi ID / majlis / nama",IF(COUNTIFS(TetamuTable[ID kumpulan],A1998,TetamuTable[Majlis],B1998)&gt;1,"ID berganda untuk majlis",IF(NOT(ISNUMBER(E1998)),"Semak kapasiti",IF(OR(E1998&lt;1,MOD(E1998,1)&lt;&gt;0),"Semak kapasiti",IF(AND(F1998&lt;&gt;"Belum menjawab",F1998&lt;&gt;"Hadir",F1998&lt;&gt;"Tidak hadir"),"Isi jawapan",IF(F1998="Hadir",IF(NOT(ISNUMBER(G1998)),"Semak jumlah hadir",IF(OR(G1998&lt;1,G1998&gt;E1998,MOD(G1998,1)&lt;&gt;0),"Semak jumlah hadir","OK")),IF(AND(G1998&lt;&gt;"",G1998&lt;&gt;0),"Jumlah perlu kosong / 0","OK")))))))</f>
        <v/>
      </c>
    </row>
    <row r="1999" spans="11:12" ht="30" customHeight="1">
      <c r="K1999" s="9">
        <f>IF(L1999="","",IF(AND(L1999="OK",F1999="Hadir"),G1999,0))</f>
        <v/>
      </c>
      <c r="L1999" s="9">
        <f>IF(AND(A1999="",B1999="",C1999="",D1999="",E1999="",F1999="",G1999="",H1999="",I1999="",J1999=""),"",IF(OR(A1999="",C1999="",COUNTIF(MajlisTetamu,B1999)&lt;&gt;1),"Isi ID / majlis / nama",IF(COUNTIFS(TetamuTable[ID kumpulan],A1999,TetamuTable[Majlis],B1999)&gt;1,"ID berganda untuk majlis",IF(NOT(ISNUMBER(E1999)),"Semak kapasiti",IF(OR(E1999&lt;1,MOD(E1999,1)&lt;&gt;0),"Semak kapasiti",IF(AND(F1999&lt;&gt;"Belum menjawab",F1999&lt;&gt;"Hadir",F1999&lt;&gt;"Tidak hadir"),"Isi jawapan",IF(F1999="Hadir",IF(NOT(ISNUMBER(G1999)),"Semak jumlah hadir",IF(OR(G1999&lt;1,G1999&gt;E1999,MOD(G1999,1)&lt;&gt;0),"Semak jumlah hadir","OK")),IF(AND(G1999&lt;&gt;"",G1999&lt;&gt;0),"Jumlah perlu kosong / 0","OK")))))))</f>
        <v/>
      </c>
    </row>
    <row r="2000" spans="11:12" ht="30" customHeight="1">
      <c r="K2000" s="9">
        <f>IF(L2000="","",IF(AND(L2000="OK",F2000="Hadir"),G2000,0))</f>
        <v/>
      </c>
      <c r="L2000" s="9">
        <f>IF(AND(A2000="",B2000="",C2000="",D2000="",E2000="",F2000="",G2000="",H2000="",I2000="",J2000=""),"",IF(OR(A2000="",C2000="",COUNTIF(MajlisTetamu,B2000)&lt;&gt;1),"Isi ID / majlis / nama",IF(COUNTIFS(TetamuTable[ID kumpulan],A2000,TetamuTable[Majlis],B2000)&gt;1,"ID berganda untuk majlis",IF(NOT(ISNUMBER(E2000)),"Semak kapasiti",IF(OR(E2000&lt;1,MOD(E2000,1)&lt;&gt;0),"Semak kapasiti",IF(AND(F2000&lt;&gt;"Belum menjawab",F2000&lt;&gt;"Hadir",F2000&lt;&gt;"Tidak hadir"),"Isi jawapan",IF(F2000="Hadir",IF(NOT(ISNUMBER(G2000)),"Semak jumlah hadir",IF(OR(G2000&lt;1,G2000&gt;E2000,MOD(G2000,1)&lt;&gt;0),"Semak jumlah hadir","OK")),IF(AND(G2000&lt;&gt;"",G2000&lt;&gt;0),"Jumlah perlu kosong / 0","OK")))))))</f>
        <v/>
      </c>
    </row>
    <row r="2001" spans="11:12" ht="30" customHeight="1">
      <c r="K2001" s="9">
        <f>IF(L2001="","",IF(AND(L2001="OK",F2001="Hadir"),G2001,0))</f>
        <v/>
      </c>
      <c r="L2001" s="9">
        <f>IF(AND(A2001="",B2001="",C2001="",D2001="",E2001="",F2001="",G2001="",H2001="",I2001="",J2001=""),"",IF(OR(A2001="",C2001="",COUNTIF(MajlisTetamu,B2001)&lt;&gt;1),"Isi ID / majlis / nama",IF(COUNTIFS(TetamuTable[ID kumpulan],A2001,TetamuTable[Majlis],B2001)&gt;1,"ID berganda untuk majlis",IF(NOT(ISNUMBER(E2001)),"Semak kapasiti",IF(OR(E2001&lt;1,MOD(E2001,1)&lt;&gt;0),"Semak kapasiti",IF(AND(F2001&lt;&gt;"Belum menjawab",F2001&lt;&gt;"Hadir",F2001&lt;&gt;"Tidak hadir"),"Isi jawapan",IF(F2001="Hadir",IF(NOT(ISNUMBER(G2001)),"Semak jumlah hadir",IF(OR(G2001&lt;1,G2001&gt;E2001,MOD(G2001,1)&lt;&gt;0),"Semak jumlah hadir","OK")),IF(AND(G2001&lt;&gt;"",G2001&lt;&gt;0),"Jumlah perlu kosong / 0","OK")))))))</f>
        <v/>
      </c>
    </row>
    <row r="2002" spans="11:12" ht="30" customHeight="1">
      <c r="K2002" s="9">
        <f>IF(L2002="","",IF(AND(L2002="OK",F2002="Hadir"),G2002,0))</f>
        <v/>
      </c>
      <c r="L2002" s="9">
        <f>IF(AND(A2002="",B2002="",C2002="",D2002="",E2002="",F2002="",G2002="",H2002="",I2002="",J2002=""),"",IF(OR(A2002="",C2002="",COUNTIF(MajlisTetamu,B2002)&lt;&gt;1),"Isi ID / majlis / nama",IF(COUNTIFS(TetamuTable[ID kumpulan],A2002,TetamuTable[Majlis],B2002)&gt;1,"ID berganda untuk majlis",IF(NOT(ISNUMBER(E2002)),"Semak kapasiti",IF(OR(E2002&lt;1,MOD(E2002,1)&lt;&gt;0),"Semak kapasiti",IF(AND(F2002&lt;&gt;"Belum menjawab",F2002&lt;&gt;"Hadir",F2002&lt;&gt;"Tidak hadir"),"Isi jawapan",IF(F2002="Hadir",IF(NOT(ISNUMBER(G2002)),"Semak jumlah hadir",IF(OR(G2002&lt;1,G2002&gt;E2002,MOD(G2002,1)&lt;&gt;0),"Semak jumlah hadir","OK")),IF(AND(G2002&lt;&gt;"",G2002&lt;&gt;0),"Jumlah perlu kosong / 0","OK")))))))</f>
        <v/>
      </c>
    </row>
    <row r="2003" spans="11:12" ht="30" customHeight="1">
      <c r="K2003" s="9">
        <f>IF(L2003="","",IF(AND(L2003="OK",F2003="Hadir"),G2003,0))</f>
        <v/>
      </c>
      <c r="L2003" s="9">
        <f>IF(AND(A2003="",B2003="",C2003="",D2003="",E2003="",F2003="",G2003="",H2003="",I2003="",J2003=""),"",IF(OR(A2003="",C2003="",COUNTIF(MajlisTetamu,B2003)&lt;&gt;1),"Isi ID / majlis / nama",IF(COUNTIFS(TetamuTable[ID kumpulan],A2003,TetamuTable[Majlis],B2003)&gt;1,"ID berganda untuk majlis",IF(NOT(ISNUMBER(E2003)),"Semak kapasiti",IF(OR(E2003&lt;1,MOD(E2003,1)&lt;&gt;0),"Semak kapasiti",IF(AND(F2003&lt;&gt;"Belum menjawab",F2003&lt;&gt;"Hadir",F2003&lt;&gt;"Tidak hadir"),"Isi jawapan",IF(F2003="Hadir",IF(NOT(ISNUMBER(G2003)),"Semak jumlah hadir",IF(OR(G2003&lt;1,G2003&gt;E2003,MOD(G2003,1)&lt;&gt;0),"Semak jumlah hadir","OK")),IF(AND(G2003&lt;&gt;"",G2003&lt;&gt;0),"Jumlah perlu kosong / 0","OK")))))))</f>
        <v/>
      </c>
    </row>
    <row r="2004" spans="11:12" ht="30" customHeight="1">
      <c r="K2004" s="9">
        <f>IF(L2004="","",IF(AND(L2004="OK",F2004="Hadir"),G2004,0))</f>
        <v/>
      </c>
      <c r="L2004" s="9">
        <f>IF(AND(A2004="",B2004="",C2004="",D2004="",E2004="",F2004="",G2004="",H2004="",I2004="",J2004=""),"",IF(OR(A2004="",C2004="",COUNTIF(MajlisTetamu,B2004)&lt;&gt;1),"Isi ID / majlis / nama",IF(COUNTIFS(TetamuTable[ID kumpulan],A2004,TetamuTable[Majlis],B2004)&gt;1,"ID berganda untuk majlis",IF(NOT(ISNUMBER(E2004)),"Semak kapasiti",IF(OR(E2004&lt;1,MOD(E2004,1)&lt;&gt;0),"Semak kapasiti",IF(AND(F2004&lt;&gt;"Belum menjawab",F2004&lt;&gt;"Hadir",F2004&lt;&gt;"Tidak hadir"),"Isi jawapan",IF(F2004="Hadir",IF(NOT(ISNUMBER(G2004)),"Semak jumlah hadir",IF(OR(G2004&lt;1,G2004&gt;E2004,MOD(G2004,1)&lt;&gt;0),"Semak jumlah hadir","OK")),IF(AND(G2004&lt;&gt;"",G2004&lt;&gt;0),"Jumlah perlu kosong / 0","OK")))))))</f>
        <v/>
      </c>
    </row>
    <row r="2005" spans="11:12" ht="30" customHeight="1">
      <c r="K2005" s="9">
        <f>IF(L2005="","",IF(AND(L2005="OK",F2005="Hadir"),G2005,0))</f>
        <v/>
      </c>
      <c r="L2005" s="9">
        <f>IF(AND(A2005="",B2005="",C2005="",D2005="",E2005="",F2005="",G2005="",H2005="",I2005="",J2005=""),"",IF(OR(A2005="",C2005="",COUNTIF(MajlisTetamu,B2005)&lt;&gt;1),"Isi ID / majlis / nama",IF(COUNTIFS(TetamuTable[ID kumpulan],A2005,TetamuTable[Majlis],B2005)&gt;1,"ID berganda untuk majlis",IF(NOT(ISNUMBER(E2005)),"Semak kapasiti",IF(OR(E2005&lt;1,MOD(E2005,1)&lt;&gt;0),"Semak kapasiti",IF(AND(F2005&lt;&gt;"Belum menjawab",F2005&lt;&gt;"Hadir",F2005&lt;&gt;"Tidak hadir"),"Isi jawapan",IF(F2005="Hadir",IF(NOT(ISNUMBER(G2005)),"Semak jumlah hadir",IF(OR(G2005&lt;1,G2005&gt;E2005,MOD(G2005,1)&lt;&gt;0),"Semak jumlah hadir","OK")),IF(AND(G2005&lt;&gt;"",G2005&lt;&gt;0),"Jumlah perlu kosong / 0","OK")))))))</f>
        <v/>
      </c>
    </row>
  </sheetData>
  <mergeCells count="1">
    <mergeCell ref="A3:L3"/>
  </mergeCells>
  <conditionalFormatting sqref="L6:L2005">
    <cfRule type="expression" dxfId="0" priority="1">
      <formula>AND($L6&lt;&gt;"",$L6&lt;&gt;"OK")</formula>
    </cfRule>
  </conditionalFormatting>
  <dataValidations count="5">
    <dataValidation type="list" allowBlank="1" showInputMessage="1" showErrorMessage="1" errorTitle="Pilihan tidak sah" error="Pilih nilai dalam senarai." sqref="B6:B2005">
      <formula1>MajlisTetamu</formula1>
    </dataValidation>
    <dataValidation type="list" allowBlank="1" showInputMessage="1" showErrorMessage="1" errorTitle="Pilihan tidak sah" error="Pilih nilai dalam senarai." sqref="F6:F2005">
      <formula1>"Belum menjawab,Hadir,Tidak hadir"</formula1>
    </dataValidation>
    <dataValidation type="whole" allowBlank="1" showInputMessage="1" showErrorMessage="1" sqref="E6:E2005">
      <formula1>1</formula1>
      <formula2>10000</formula2>
    </dataValidation>
    <dataValidation type="whole" allowBlank="1" showInputMessage="1" showErrorMessage="1" sqref="G6:G2005">
      <formula1>0</formula1>
      <formula2>10000</formula2>
    </dataValidation>
    <dataValidation type="date" allowBlank="1" showInputMessage="1" showErrorMessage="1" promptTitle="Tarikh sebenar" prompt="Isi sebagai tarikh Excel, contoh 12/12/2026." sqref="H6:H2005">
      <formula1>43831</formula1>
      <formula2>73415</formula2>
    </dataValidation>
  </dataValidations>
  <pageMargins left="0.3" right="0.3" top="0.45" bottom="0.45" header="0.3" footer="0.3"/>
  <pageSetup paperSize="9" fitToHeight="0" orientation="landscape"/>
  <headerFooter>
    <oddHeader>&amp;LKahwin Studio&amp;RChecklist kahwin v1.0</oddHeader>
    <oddFooter>&amp;L2026-09-28&amp;RHalaman &amp;P / &amp;N</oddFooter>
  </headerFooter>
  <tableParts count="1">
    <tablePart r:id="rId1"/>
  </tableParts>
</worksheet>
</file>

<file path=xl/worksheets/sheet8.xml><?xml version="1.0" encoding="utf-8"?>
<worksheet xmlns="http://schemas.openxmlformats.org/spreadsheetml/2006/main" xmlns:r="http://schemas.openxmlformats.org/officeDocument/2006/relationships">
  <sheetPr>
    <tabColor rgb="FFC4A484"/>
    <pageSetUpPr fitToPage="1"/>
  </sheetPr>
  <dimension ref="A1:I5"/>
  <sheetViews>
    <sheetView showGridLines="0" zoomScale="90" zoomScaleNormal="90" workbookViewId="0">
      <pane ySplit="5" topLeftCell="A6" activePane="bottomLeft" state="frozen"/>
      <selection pane="bottomLeft"/>
    </sheetView>
  </sheetViews>
  <sheetFormatPr defaultRowHeight="30" customHeight="1"/>
  <cols>
    <col min="1" max="1" width="25.7109375" style="6" customWidth="1"/>
    <col min="2" max="2" width="15.7109375" style="6" customWidth="1"/>
    <col min="3" max="3" width="36.7109375" style="6" customWidth="1"/>
    <col min="4" max="4" width="20.7109375" style="6" customWidth="1"/>
    <col min="5" max="5" width="23.7109375" style="6" customWidth="1"/>
    <col min="6" max="6" width="26.7109375" style="6" customWidth="1"/>
    <col min="7" max="7" width="44.7109375" style="6" customWidth="1"/>
    <col min="8" max="8" width="45.7109375" style="6" customWidth="1"/>
    <col min="9" max="9" width="38.7109375" style="6" customWidth="1"/>
  </cols>
  <sheetData>
    <row r="1" spans="1:9" ht="40" customHeight="1">
      <c r="A1" s="1" t="s">
        <v>7</v>
      </c>
    </row>
    <row r="3" spans="1:9" ht="42" customHeight="1">
      <c r="A3" s="2" t="s">
        <v>361</v>
      </c>
      <c r="B3" s="2"/>
      <c r="C3" s="2"/>
      <c r="D3" s="2"/>
      <c r="E3" s="2"/>
      <c r="F3" s="2"/>
      <c r="G3" s="2"/>
      <c r="H3" s="2"/>
      <c r="I3" s="2"/>
    </row>
    <row r="5" spans="1:9" ht="36" customHeight="1">
      <c r="A5" s="4" t="s">
        <v>7</v>
      </c>
      <c r="B5" s="4" t="s">
        <v>50</v>
      </c>
      <c r="C5" s="4" t="s">
        <v>362</v>
      </c>
      <c r="D5" s="4" t="s">
        <v>363</v>
      </c>
      <c r="E5" s="4" t="s">
        <v>77</v>
      </c>
      <c r="F5" s="4" t="s">
        <v>364</v>
      </c>
      <c r="G5" s="4" t="s">
        <v>365</v>
      </c>
      <c r="H5" s="4" t="s">
        <v>366</v>
      </c>
      <c r="I5" s="4" t="s">
        <v>84</v>
      </c>
    </row>
  </sheetData>
  <mergeCells count="1">
    <mergeCell ref="A3:I3"/>
  </mergeCells>
  <dataValidations count="1">
    <dataValidation type="list" allowBlank="1" showInputMessage="1" showErrorMessage="1" errorTitle="Pilihan tidak sah" error="Pilih nilai dalam senarai." sqref="B6:B105">
      <formula1>Majlis</formula1>
    </dataValidation>
  </dataValidations>
  <pageMargins left="0.3" right="0.3" top="0.45" bottom="0.45" header="0.3" footer="0.3"/>
  <pageSetup paperSize="9" fitToHeight="0" orientation="landscape"/>
  <headerFooter>
    <oddHeader>&amp;LKahwin Studio&amp;RChecklist kahwin v1.0</oddHeader>
    <oddFooter>&amp;L2026-09-28&amp;RHalaman &amp;P / &amp;N</oddFooter>
  </headerFooter>
  <tableParts count="1">
    <tablePart r:id="rId1"/>
  </tableParts>
</worksheet>
</file>

<file path=xl/worksheets/sheet9.xml><?xml version="1.0" encoding="utf-8"?>
<worksheet xmlns="http://schemas.openxmlformats.org/spreadsheetml/2006/main" xmlns:r="http://schemas.openxmlformats.org/officeDocument/2006/relationships">
  <sheetPr>
    <tabColor rgb="FFC4A484"/>
    <pageSetUpPr fitToPage="1"/>
  </sheetPr>
  <dimension ref="A1:G155"/>
  <sheetViews>
    <sheetView showGridLines="0" zoomScale="90" zoomScaleNormal="90" workbookViewId="0">
      <pane ySplit="5" topLeftCell="A6" activePane="bottomLeft" state="frozen"/>
      <selection pane="bottomLeft"/>
    </sheetView>
  </sheetViews>
  <sheetFormatPr defaultRowHeight="30" customHeight="1"/>
  <cols>
    <col min="1" max="1" width="15.7109375" style="6" customWidth="1"/>
    <col min="2" max="2" width="19.7109375" style="8" customWidth="1"/>
    <col min="3" max="4" width="15.7109375" style="20" customWidth="1"/>
    <col min="5" max="5" width="47.7109375" style="6" customWidth="1"/>
    <col min="6" max="6" width="25.7109375" style="6" customWidth="1"/>
    <col min="7" max="7" width="50.7109375" style="6" customWidth="1"/>
  </cols>
  <sheetData>
    <row r="1" spans="1:7" ht="40" customHeight="1">
      <c r="A1" s="1" t="s">
        <v>8</v>
      </c>
    </row>
    <row r="3" spans="1:7" ht="42" customHeight="1">
      <c r="A3" s="2" t="s">
        <v>367</v>
      </c>
      <c r="B3" s="2"/>
      <c r="C3" s="2"/>
      <c r="D3" s="2"/>
      <c r="E3" s="2"/>
      <c r="F3" s="2"/>
      <c r="G3" s="2"/>
    </row>
    <row r="5" spans="1:7" ht="36" customHeight="1">
      <c r="A5" s="4" t="s">
        <v>50</v>
      </c>
      <c r="B5" s="4" t="s">
        <v>347</v>
      </c>
      <c r="C5" s="4" t="s">
        <v>368</v>
      </c>
      <c r="D5" s="4" t="s">
        <v>369</v>
      </c>
      <c r="E5" s="4" t="s">
        <v>370</v>
      </c>
      <c r="F5" s="4" t="s">
        <v>77</v>
      </c>
      <c r="G5" s="4" t="s">
        <v>84</v>
      </c>
    </row>
    <row r="6" spans="1:7" ht="30" customHeight="1">
      <c r="B6" s="8">
        <f>IF(OR(A6="",E6=""),"",IFERROR(IF(VLOOKUP(A6,Tetapan!$A$6:$C$8,3,FALSE)=0,"",VLOOKUP(A6,Tetapan!$A$6:$C$8,3,FALSE)),""))</f>
        <v/>
      </c>
    </row>
    <row r="7" spans="1:7" ht="30" customHeight="1">
      <c r="B7" s="8">
        <f>IF(OR(A7="",E7=""),"",IFERROR(IF(VLOOKUP(A7,Tetapan!$A$6:$C$8,3,FALSE)=0,"",VLOOKUP(A7,Tetapan!$A$6:$C$8,3,FALSE)),""))</f>
        <v/>
      </c>
    </row>
    <row r="8" spans="1:7" ht="30" customHeight="1">
      <c r="B8" s="8">
        <f>IF(OR(A8="",E8=""),"",IFERROR(IF(VLOOKUP(A8,Tetapan!$A$6:$C$8,3,FALSE)=0,"",VLOOKUP(A8,Tetapan!$A$6:$C$8,3,FALSE)),""))</f>
        <v/>
      </c>
    </row>
    <row r="9" spans="1:7" ht="30" customHeight="1">
      <c r="B9" s="8">
        <f>IF(OR(A9="",E9=""),"",IFERROR(IF(VLOOKUP(A9,Tetapan!$A$6:$C$8,3,FALSE)=0,"",VLOOKUP(A9,Tetapan!$A$6:$C$8,3,FALSE)),""))</f>
        <v/>
      </c>
    </row>
    <row r="10" spans="1:7" ht="30" customHeight="1">
      <c r="B10" s="8">
        <f>IF(OR(A10="",E10=""),"",IFERROR(IF(VLOOKUP(A10,Tetapan!$A$6:$C$8,3,FALSE)=0,"",VLOOKUP(A10,Tetapan!$A$6:$C$8,3,FALSE)),""))</f>
        <v/>
      </c>
    </row>
    <row r="11" spans="1:7" ht="30" customHeight="1">
      <c r="B11" s="8">
        <f>IF(OR(A11="",E11=""),"",IFERROR(IF(VLOOKUP(A11,Tetapan!$A$6:$C$8,3,FALSE)=0,"",VLOOKUP(A11,Tetapan!$A$6:$C$8,3,FALSE)),""))</f>
        <v/>
      </c>
    </row>
    <row r="12" spans="1:7" ht="30" customHeight="1">
      <c r="B12" s="8">
        <f>IF(OR(A12="",E12=""),"",IFERROR(IF(VLOOKUP(A12,Tetapan!$A$6:$C$8,3,FALSE)=0,"",VLOOKUP(A12,Tetapan!$A$6:$C$8,3,FALSE)),""))</f>
        <v/>
      </c>
    </row>
    <row r="13" spans="1:7" ht="30" customHeight="1">
      <c r="B13" s="8">
        <f>IF(OR(A13="",E13=""),"",IFERROR(IF(VLOOKUP(A13,Tetapan!$A$6:$C$8,3,FALSE)=0,"",VLOOKUP(A13,Tetapan!$A$6:$C$8,3,FALSE)),""))</f>
        <v/>
      </c>
    </row>
    <row r="14" spans="1:7" ht="30" customHeight="1">
      <c r="B14" s="8">
        <f>IF(OR(A14="",E14=""),"",IFERROR(IF(VLOOKUP(A14,Tetapan!$A$6:$C$8,3,FALSE)=0,"",VLOOKUP(A14,Tetapan!$A$6:$C$8,3,FALSE)),""))</f>
        <v/>
      </c>
    </row>
    <row r="15" spans="1:7" ht="30" customHeight="1">
      <c r="B15" s="8">
        <f>IF(OR(A15="",E15=""),"",IFERROR(IF(VLOOKUP(A15,Tetapan!$A$6:$C$8,3,FALSE)=0,"",VLOOKUP(A15,Tetapan!$A$6:$C$8,3,FALSE)),""))</f>
        <v/>
      </c>
    </row>
    <row r="16" spans="1:7" ht="30" customHeight="1">
      <c r="B16" s="8">
        <f>IF(OR(A16="",E16=""),"",IFERROR(IF(VLOOKUP(A16,Tetapan!$A$6:$C$8,3,FALSE)=0,"",VLOOKUP(A16,Tetapan!$A$6:$C$8,3,FALSE)),""))</f>
        <v/>
      </c>
    </row>
    <row r="17" spans="2:2" ht="30" customHeight="1">
      <c r="B17" s="8">
        <f>IF(OR(A17="",E17=""),"",IFERROR(IF(VLOOKUP(A17,Tetapan!$A$6:$C$8,3,FALSE)=0,"",VLOOKUP(A17,Tetapan!$A$6:$C$8,3,FALSE)),""))</f>
        <v/>
      </c>
    </row>
    <row r="18" spans="2:2" ht="30" customHeight="1">
      <c r="B18" s="8">
        <f>IF(OR(A18="",E18=""),"",IFERROR(IF(VLOOKUP(A18,Tetapan!$A$6:$C$8,3,FALSE)=0,"",VLOOKUP(A18,Tetapan!$A$6:$C$8,3,FALSE)),""))</f>
        <v/>
      </c>
    </row>
    <row r="19" spans="2:2" ht="30" customHeight="1">
      <c r="B19" s="8">
        <f>IF(OR(A19="",E19=""),"",IFERROR(IF(VLOOKUP(A19,Tetapan!$A$6:$C$8,3,FALSE)=0,"",VLOOKUP(A19,Tetapan!$A$6:$C$8,3,FALSE)),""))</f>
        <v/>
      </c>
    </row>
    <row r="20" spans="2:2" ht="30" customHeight="1">
      <c r="B20" s="8">
        <f>IF(OR(A20="",E20=""),"",IFERROR(IF(VLOOKUP(A20,Tetapan!$A$6:$C$8,3,FALSE)=0,"",VLOOKUP(A20,Tetapan!$A$6:$C$8,3,FALSE)),""))</f>
        <v/>
      </c>
    </row>
    <row r="21" spans="2:2" ht="30" customHeight="1">
      <c r="B21" s="8">
        <f>IF(OR(A21="",E21=""),"",IFERROR(IF(VLOOKUP(A21,Tetapan!$A$6:$C$8,3,FALSE)=0,"",VLOOKUP(A21,Tetapan!$A$6:$C$8,3,FALSE)),""))</f>
        <v/>
      </c>
    </row>
    <row r="22" spans="2:2" ht="30" customHeight="1">
      <c r="B22" s="8">
        <f>IF(OR(A22="",E22=""),"",IFERROR(IF(VLOOKUP(A22,Tetapan!$A$6:$C$8,3,FALSE)=0,"",VLOOKUP(A22,Tetapan!$A$6:$C$8,3,FALSE)),""))</f>
        <v/>
      </c>
    </row>
    <row r="23" spans="2:2" ht="30" customHeight="1">
      <c r="B23" s="8">
        <f>IF(OR(A23="",E23=""),"",IFERROR(IF(VLOOKUP(A23,Tetapan!$A$6:$C$8,3,FALSE)=0,"",VLOOKUP(A23,Tetapan!$A$6:$C$8,3,FALSE)),""))</f>
        <v/>
      </c>
    </row>
    <row r="24" spans="2:2" ht="30" customHeight="1">
      <c r="B24" s="8">
        <f>IF(OR(A24="",E24=""),"",IFERROR(IF(VLOOKUP(A24,Tetapan!$A$6:$C$8,3,FALSE)=0,"",VLOOKUP(A24,Tetapan!$A$6:$C$8,3,FALSE)),""))</f>
        <v/>
      </c>
    </row>
    <row r="25" spans="2:2" ht="30" customHeight="1">
      <c r="B25" s="8">
        <f>IF(OR(A25="",E25=""),"",IFERROR(IF(VLOOKUP(A25,Tetapan!$A$6:$C$8,3,FALSE)=0,"",VLOOKUP(A25,Tetapan!$A$6:$C$8,3,FALSE)),""))</f>
        <v/>
      </c>
    </row>
    <row r="26" spans="2:2" ht="30" customHeight="1">
      <c r="B26" s="8">
        <f>IF(OR(A26="",E26=""),"",IFERROR(IF(VLOOKUP(A26,Tetapan!$A$6:$C$8,3,FALSE)=0,"",VLOOKUP(A26,Tetapan!$A$6:$C$8,3,FALSE)),""))</f>
        <v/>
      </c>
    </row>
    <row r="27" spans="2:2" ht="30" customHeight="1">
      <c r="B27" s="8">
        <f>IF(OR(A27="",E27=""),"",IFERROR(IF(VLOOKUP(A27,Tetapan!$A$6:$C$8,3,FALSE)=0,"",VLOOKUP(A27,Tetapan!$A$6:$C$8,3,FALSE)),""))</f>
        <v/>
      </c>
    </row>
    <row r="28" spans="2:2" ht="30" customHeight="1">
      <c r="B28" s="8">
        <f>IF(OR(A28="",E28=""),"",IFERROR(IF(VLOOKUP(A28,Tetapan!$A$6:$C$8,3,FALSE)=0,"",VLOOKUP(A28,Tetapan!$A$6:$C$8,3,FALSE)),""))</f>
        <v/>
      </c>
    </row>
    <row r="29" spans="2:2" ht="30" customHeight="1">
      <c r="B29" s="8">
        <f>IF(OR(A29="",E29=""),"",IFERROR(IF(VLOOKUP(A29,Tetapan!$A$6:$C$8,3,FALSE)=0,"",VLOOKUP(A29,Tetapan!$A$6:$C$8,3,FALSE)),""))</f>
        <v/>
      </c>
    </row>
    <row r="30" spans="2:2" ht="30" customHeight="1">
      <c r="B30" s="8">
        <f>IF(OR(A30="",E30=""),"",IFERROR(IF(VLOOKUP(A30,Tetapan!$A$6:$C$8,3,FALSE)=0,"",VLOOKUP(A30,Tetapan!$A$6:$C$8,3,FALSE)),""))</f>
        <v/>
      </c>
    </row>
    <row r="31" spans="2:2" ht="30" customHeight="1">
      <c r="B31" s="8">
        <f>IF(OR(A31="",E31=""),"",IFERROR(IF(VLOOKUP(A31,Tetapan!$A$6:$C$8,3,FALSE)=0,"",VLOOKUP(A31,Tetapan!$A$6:$C$8,3,FALSE)),""))</f>
        <v/>
      </c>
    </row>
    <row r="32" spans="2:2" ht="30" customHeight="1">
      <c r="B32" s="8">
        <f>IF(OR(A32="",E32=""),"",IFERROR(IF(VLOOKUP(A32,Tetapan!$A$6:$C$8,3,FALSE)=0,"",VLOOKUP(A32,Tetapan!$A$6:$C$8,3,FALSE)),""))</f>
        <v/>
      </c>
    </row>
    <row r="33" spans="2:2" ht="30" customHeight="1">
      <c r="B33" s="8">
        <f>IF(OR(A33="",E33=""),"",IFERROR(IF(VLOOKUP(A33,Tetapan!$A$6:$C$8,3,FALSE)=0,"",VLOOKUP(A33,Tetapan!$A$6:$C$8,3,FALSE)),""))</f>
        <v/>
      </c>
    </row>
    <row r="34" spans="2:2" ht="30" customHeight="1">
      <c r="B34" s="8">
        <f>IF(OR(A34="",E34=""),"",IFERROR(IF(VLOOKUP(A34,Tetapan!$A$6:$C$8,3,FALSE)=0,"",VLOOKUP(A34,Tetapan!$A$6:$C$8,3,FALSE)),""))</f>
        <v/>
      </c>
    </row>
    <row r="35" spans="2:2" ht="30" customHeight="1">
      <c r="B35" s="8">
        <f>IF(OR(A35="",E35=""),"",IFERROR(IF(VLOOKUP(A35,Tetapan!$A$6:$C$8,3,FALSE)=0,"",VLOOKUP(A35,Tetapan!$A$6:$C$8,3,FALSE)),""))</f>
        <v/>
      </c>
    </row>
    <row r="36" spans="2:2" ht="30" customHeight="1">
      <c r="B36" s="8">
        <f>IF(OR(A36="",E36=""),"",IFERROR(IF(VLOOKUP(A36,Tetapan!$A$6:$C$8,3,FALSE)=0,"",VLOOKUP(A36,Tetapan!$A$6:$C$8,3,FALSE)),""))</f>
        <v/>
      </c>
    </row>
    <row r="37" spans="2:2" ht="30" customHeight="1">
      <c r="B37" s="8">
        <f>IF(OR(A37="",E37=""),"",IFERROR(IF(VLOOKUP(A37,Tetapan!$A$6:$C$8,3,FALSE)=0,"",VLOOKUP(A37,Tetapan!$A$6:$C$8,3,FALSE)),""))</f>
        <v/>
      </c>
    </row>
    <row r="38" spans="2:2" ht="30" customHeight="1">
      <c r="B38" s="8">
        <f>IF(OR(A38="",E38=""),"",IFERROR(IF(VLOOKUP(A38,Tetapan!$A$6:$C$8,3,FALSE)=0,"",VLOOKUP(A38,Tetapan!$A$6:$C$8,3,FALSE)),""))</f>
        <v/>
      </c>
    </row>
    <row r="39" spans="2:2" ht="30" customHeight="1">
      <c r="B39" s="8">
        <f>IF(OR(A39="",E39=""),"",IFERROR(IF(VLOOKUP(A39,Tetapan!$A$6:$C$8,3,FALSE)=0,"",VLOOKUP(A39,Tetapan!$A$6:$C$8,3,FALSE)),""))</f>
        <v/>
      </c>
    </row>
    <row r="40" spans="2:2" ht="30" customHeight="1">
      <c r="B40" s="8">
        <f>IF(OR(A40="",E40=""),"",IFERROR(IF(VLOOKUP(A40,Tetapan!$A$6:$C$8,3,FALSE)=0,"",VLOOKUP(A40,Tetapan!$A$6:$C$8,3,FALSE)),""))</f>
        <v/>
      </c>
    </row>
    <row r="41" spans="2:2" ht="30" customHeight="1">
      <c r="B41" s="8">
        <f>IF(OR(A41="",E41=""),"",IFERROR(IF(VLOOKUP(A41,Tetapan!$A$6:$C$8,3,FALSE)=0,"",VLOOKUP(A41,Tetapan!$A$6:$C$8,3,FALSE)),""))</f>
        <v/>
      </c>
    </row>
    <row r="42" spans="2:2" ht="30" customHeight="1">
      <c r="B42" s="8">
        <f>IF(OR(A42="",E42=""),"",IFERROR(IF(VLOOKUP(A42,Tetapan!$A$6:$C$8,3,FALSE)=0,"",VLOOKUP(A42,Tetapan!$A$6:$C$8,3,FALSE)),""))</f>
        <v/>
      </c>
    </row>
    <row r="43" spans="2:2" ht="30" customHeight="1">
      <c r="B43" s="8">
        <f>IF(OR(A43="",E43=""),"",IFERROR(IF(VLOOKUP(A43,Tetapan!$A$6:$C$8,3,FALSE)=0,"",VLOOKUP(A43,Tetapan!$A$6:$C$8,3,FALSE)),""))</f>
        <v/>
      </c>
    </row>
    <row r="44" spans="2:2" ht="30" customHeight="1">
      <c r="B44" s="8">
        <f>IF(OR(A44="",E44=""),"",IFERROR(IF(VLOOKUP(A44,Tetapan!$A$6:$C$8,3,FALSE)=0,"",VLOOKUP(A44,Tetapan!$A$6:$C$8,3,FALSE)),""))</f>
        <v/>
      </c>
    </row>
    <row r="45" spans="2:2" ht="30" customHeight="1">
      <c r="B45" s="8">
        <f>IF(OR(A45="",E45=""),"",IFERROR(IF(VLOOKUP(A45,Tetapan!$A$6:$C$8,3,FALSE)=0,"",VLOOKUP(A45,Tetapan!$A$6:$C$8,3,FALSE)),""))</f>
        <v/>
      </c>
    </row>
    <row r="46" spans="2:2" ht="30" customHeight="1">
      <c r="B46" s="8">
        <f>IF(OR(A46="",E46=""),"",IFERROR(IF(VLOOKUP(A46,Tetapan!$A$6:$C$8,3,FALSE)=0,"",VLOOKUP(A46,Tetapan!$A$6:$C$8,3,FALSE)),""))</f>
        <v/>
      </c>
    </row>
    <row r="47" spans="2:2" ht="30" customHeight="1">
      <c r="B47" s="8">
        <f>IF(OR(A47="",E47=""),"",IFERROR(IF(VLOOKUP(A47,Tetapan!$A$6:$C$8,3,FALSE)=0,"",VLOOKUP(A47,Tetapan!$A$6:$C$8,3,FALSE)),""))</f>
        <v/>
      </c>
    </row>
    <row r="48" spans="2:2" ht="30" customHeight="1">
      <c r="B48" s="8">
        <f>IF(OR(A48="",E48=""),"",IFERROR(IF(VLOOKUP(A48,Tetapan!$A$6:$C$8,3,FALSE)=0,"",VLOOKUP(A48,Tetapan!$A$6:$C$8,3,FALSE)),""))</f>
        <v/>
      </c>
    </row>
    <row r="49" spans="2:2" ht="30" customHeight="1">
      <c r="B49" s="8">
        <f>IF(OR(A49="",E49=""),"",IFERROR(IF(VLOOKUP(A49,Tetapan!$A$6:$C$8,3,FALSE)=0,"",VLOOKUP(A49,Tetapan!$A$6:$C$8,3,FALSE)),""))</f>
        <v/>
      </c>
    </row>
    <row r="50" spans="2:2" ht="30" customHeight="1">
      <c r="B50" s="8">
        <f>IF(OR(A50="",E50=""),"",IFERROR(IF(VLOOKUP(A50,Tetapan!$A$6:$C$8,3,FALSE)=0,"",VLOOKUP(A50,Tetapan!$A$6:$C$8,3,FALSE)),""))</f>
        <v/>
      </c>
    </row>
    <row r="51" spans="2:2" ht="30" customHeight="1">
      <c r="B51" s="8">
        <f>IF(OR(A51="",E51=""),"",IFERROR(IF(VLOOKUP(A51,Tetapan!$A$6:$C$8,3,FALSE)=0,"",VLOOKUP(A51,Tetapan!$A$6:$C$8,3,FALSE)),""))</f>
        <v/>
      </c>
    </row>
    <row r="52" spans="2:2" ht="30" customHeight="1">
      <c r="B52" s="8">
        <f>IF(OR(A52="",E52=""),"",IFERROR(IF(VLOOKUP(A52,Tetapan!$A$6:$C$8,3,FALSE)=0,"",VLOOKUP(A52,Tetapan!$A$6:$C$8,3,FALSE)),""))</f>
        <v/>
      </c>
    </row>
    <row r="53" spans="2:2" ht="30" customHeight="1">
      <c r="B53" s="8">
        <f>IF(OR(A53="",E53=""),"",IFERROR(IF(VLOOKUP(A53,Tetapan!$A$6:$C$8,3,FALSE)=0,"",VLOOKUP(A53,Tetapan!$A$6:$C$8,3,FALSE)),""))</f>
        <v/>
      </c>
    </row>
    <row r="54" spans="2:2" ht="30" customHeight="1">
      <c r="B54" s="8">
        <f>IF(OR(A54="",E54=""),"",IFERROR(IF(VLOOKUP(A54,Tetapan!$A$6:$C$8,3,FALSE)=0,"",VLOOKUP(A54,Tetapan!$A$6:$C$8,3,FALSE)),""))</f>
        <v/>
      </c>
    </row>
    <row r="55" spans="2:2" ht="30" customHeight="1">
      <c r="B55" s="8">
        <f>IF(OR(A55="",E55=""),"",IFERROR(IF(VLOOKUP(A55,Tetapan!$A$6:$C$8,3,FALSE)=0,"",VLOOKUP(A55,Tetapan!$A$6:$C$8,3,FALSE)),""))</f>
        <v/>
      </c>
    </row>
    <row r="56" spans="2:2" ht="30" customHeight="1">
      <c r="B56" s="8">
        <f>IF(OR(A56="",E56=""),"",IFERROR(IF(VLOOKUP(A56,Tetapan!$A$6:$C$8,3,FALSE)=0,"",VLOOKUP(A56,Tetapan!$A$6:$C$8,3,FALSE)),""))</f>
        <v/>
      </c>
    </row>
    <row r="57" spans="2:2" ht="30" customHeight="1">
      <c r="B57" s="8">
        <f>IF(OR(A57="",E57=""),"",IFERROR(IF(VLOOKUP(A57,Tetapan!$A$6:$C$8,3,FALSE)=0,"",VLOOKUP(A57,Tetapan!$A$6:$C$8,3,FALSE)),""))</f>
        <v/>
      </c>
    </row>
    <row r="58" spans="2:2" ht="30" customHeight="1">
      <c r="B58" s="8">
        <f>IF(OR(A58="",E58=""),"",IFERROR(IF(VLOOKUP(A58,Tetapan!$A$6:$C$8,3,FALSE)=0,"",VLOOKUP(A58,Tetapan!$A$6:$C$8,3,FALSE)),""))</f>
        <v/>
      </c>
    </row>
    <row r="59" spans="2:2" ht="30" customHeight="1">
      <c r="B59" s="8">
        <f>IF(OR(A59="",E59=""),"",IFERROR(IF(VLOOKUP(A59,Tetapan!$A$6:$C$8,3,FALSE)=0,"",VLOOKUP(A59,Tetapan!$A$6:$C$8,3,FALSE)),""))</f>
        <v/>
      </c>
    </row>
    <row r="60" spans="2:2" ht="30" customHeight="1">
      <c r="B60" s="8">
        <f>IF(OR(A60="",E60=""),"",IFERROR(IF(VLOOKUP(A60,Tetapan!$A$6:$C$8,3,FALSE)=0,"",VLOOKUP(A60,Tetapan!$A$6:$C$8,3,FALSE)),""))</f>
        <v/>
      </c>
    </row>
    <row r="61" spans="2:2" ht="30" customHeight="1">
      <c r="B61" s="8">
        <f>IF(OR(A61="",E61=""),"",IFERROR(IF(VLOOKUP(A61,Tetapan!$A$6:$C$8,3,FALSE)=0,"",VLOOKUP(A61,Tetapan!$A$6:$C$8,3,FALSE)),""))</f>
        <v/>
      </c>
    </row>
    <row r="62" spans="2:2" ht="30" customHeight="1">
      <c r="B62" s="8">
        <f>IF(OR(A62="",E62=""),"",IFERROR(IF(VLOOKUP(A62,Tetapan!$A$6:$C$8,3,FALSE)=0,"",VLOOKUP(A62,Tetapan!$A$6:$C$8,3,FALSE)),""))</f>
        <v/>
      </c>
    </row>
    <row r="63" spans="2:2" ht="30" customHeight="1">
      <c r="B63" s="8">
        <f>IF(OR(A63="",E63=""),"",IFERROR(IF(VLOOKUP(A63,Tetapan!$A$6:$C$8,3,FALSE)=0,"",VLOOKUP(A63,Tetapan!$A$6:$C$8,3,FALSE)),""))</f>
        <v/>
      </c>
    </row>
    <row r="64" spans="2:2" ht="30" customHeight="1">
      <c r="B64" s="8">
        <f>IF(OR(A64="",E64=""),"",IFERROR(IF(VLOOKUP(A64,Tetapan!$A$6:$C$8,3,FALSE)=0,"",VLOOKUP(A64,Tetapan!$A$6:$C$8,3,FALSE)),""))</f>
        <v/>
      </c>
    </row>
    <row r="65" spans="2:2" ht="30" customHeight="1">
      <c r="B65" s="8">
        <f>IF(OR(A65="",E65=""),"",IFERROR(IF(VLOOKUP(A65,Tetapan!$A$6:$C$8,3,FALSE)=0,"",VLOOKUP(A65,Tetapan!$A$6:$C$8,3,FALSE)),""))</f>
        <v/>
      </c>
    </row>
    <row r="66" spans="2:2" ht="30" customHeight="1">
      <c r="B66" s="8">
        <f>IF(OR(A66="",E66=""),"",IFERROR(IF(VLOOKUP(A66,Tetapan!$A$6:$C$8,3,FALSE)=0,"",VLOOKUP(A66,Tetapan!$A$6:$C$8,3,FALSE)),""))</f>
        <v/>
      </c>
    </row>
    <row r="67" spans="2:2" ht="30" customHeight="1">
      <c r="B67" s="8">
        <f>IF(OR(A67="",E67=""),"",IFERROR(IF(VLOOKUP(A67,Tetapan!$A$6:$C$8,3,FALSE)=0,"",VLOOKUP(A67,Tetapan!$A$6:$C$8,3,FALSE)),""))</f>
        <v/>
      </c>
    </row>
    <row r="68" spans="2:2" ht="30" customHeight="1">
      <c r="B68" s="8">
        <f>IF(OR(A68="",E68=""),"",IFERROR(IF(VLOOKUP(A68,Tetapan!$A$6:$C$8,3,FALSE)=0,"",VLOOKUP(A68,Tetapan!$A$6:$C$8,3,FALSE)),""))</f>
        <v/>
      </c>
    </row>
    <row r="69" spans="2:2" ht="30" customHeight="1">
      <c r="B69" s="8">
        <f>IF(OR(A69="",E69=""),"",IFERROR(IF(VLOOKUP(A69,Tetapan!$A$6:$C$8,3,FALSE)=0,"",VLOOKUP(A69,Tetapan!$A$6:$C$8,3,FALSE)),""))</f>
        <v/>
      </c>
    </row>
    <row r="70" spans="2:2" ht="30" customHeight="1">
      <c r="B70" s="8">
        <f>IF(OR(A70="",E70=""),"",IFERROR(IF(VLOOKUP(A70,Tetapan!$A$6:$C$8,3,FALSE)=0,"",VLOOKUP(A70,Tetapan!$A$6:$C$8,3,FALSE)),""))</f>
        <v/>
      </c>
    </row>
    <row r="71" spans="2:2" ht="30" customHeight="1">
      <c r="B71" s="8">
        <f>IF(OR(A71="",E71=""),"",IFERROR(IF(VLOOKUP(A71,Tetapan!$A$6:$C$8,3,FALSE)=0,"",VLOOKUP(A71,Tetapan!$A$6:$C$8,3,FALSE)),""))</f>
        <v/>
      </c>
    </row>
    <row r="72" spans="2:2" ht="30" customHeight="1">
      <c r="B72" s="8">
        <f>IF(OR(A72="",E72=""),"",IFERROR(IF(VLOOKUP(A72,Tetapan!$A$6:$C$8,3,FALSE)=0,"",VLOOKUP(A72,Tetapan!$A$6:$C$8,3,FALSE)),""))</f>
        <v/>
      </c>
    </row>
    <row r="73" spans="2:2" ht="30" customHeight="1">
      <c r="B73" s="8">
        <f>IF(OR(A73="",E73=""),"",IFERROR(IF(VLOOKUP(A73,Tetapan!$A$6:$C$8,3,FALSE)=0,"",VLOOKUP(A73,Tetapan!$A$6:$C$8,3,FALSE)),""))</f>
        <v/>
      </c>
    </row>
    <row r="74" spans="2:2" ht="30" customHeight="1">
      <c r="B74" s="8">
        <f>IF(OR(A74="",E74=""),"",IFERROR(IF(VLOOKUP(A74,Tetapan!$A$6:$C$8,3,FALSE)=0,"",VLOOKUP(A74,Tetapan!$A$6:$C$8,3,FALSE)),""))</f>
        <v/>
      </c>
    </row>
    <row r="75" spans="2:2" ht="30" customHeight="1">
      <c r="B75" s="8">
        <f>IF(OR(A75="",E75=""),"",IFERROR(IF(VLOOKUP(A75,Tetapan!$A$6:$C$8,3,FALSE)=0,"",VLOOKUP(A75,Tetapan!$A$6:$C$8,3,FALSE)),""))</f>
        <v/>
      </c>
    </row>
    <row r="76" spans="2:2" ht="30" customHeight="1">
      <c r="B76" s="8">
        <f>IF(OR(A76="",E76=""),"",IFERROR(IF(VLOOKUP(A76,Tetapan!$A$6:$C$8,3,FALSE)=0,"",VLOOKUP(A76,Tetapan!$A$6:$C$8,3,FALSE)),""))</f>
        <v/>
      </c>
    </row>
    <row r="77" spans="2:2" ht="30" customHeight="1">
      <c r="B77" s="8">
        <f>IF(OR(A77="",E77=""),"",IFERROR(IF(VLOOKUP(A77,Tetapan!$A$6:$C$8,3,FALSE)=0,"",VLOOKUP(A77,Tetapan!$A$6:$C$8,3,FALSE)),""))</f>
        <v/>
      </c>
    </row>
    <row r="78" spans="2:2" ht="30" customHeight="1">
      <c r="B78" s="8">
        <f>IF(OR(A78="",E78=""),"",IFERROR(IF(VLOOKUP(A78,Tetapan!$A$6:$C$8,3,FALSE)=0,"",VLOOKUP(A78,Tetapan!$A$6:$C$8,3,FALSE)),""))</f>
        <v/>
      </c>
    </row>
    <row r="79" spans="2:2" ht="30" customHeight="1">
      <c r="B79" s="8">
        <f>IF(OR(A79="",E79=""),"",IFERROR(IF(VLOOKUP(A79,Tetapan!$A$6:$C$8,3,FALSE)=0,"",VLOOKUP(A79,Tetapan!$A$6:$C$8,3,FALSE)),""))</f>
        <v/>
      </c>
    </row>
    <row r="80" spans="2:2" ht="30" customHeight="1">
      <c r="B80" s="8">
        <f>IF(OR(A80="",E80=""),"",IFERROR(IF(VLOOKUP(A80,Tetapan!$A$6:$C$8,3,FALSE)=0,"",VLOOKUP(A80,Tetapan!$A$6:$C$8,3,FALSE)),""))</f>
        <v/>
      </c>
    </row>
    <row r="81" spans="2:2" ht="30" customHeight="1">
      <c r="B81" s="8">
        <f>IF(OR(A81="",E81=""),"",IFERROR(IF(VLOOKUP(A81,Tetapan!$A$6:$C$8,3,FALSE)=0,"",VLOOKUP(A81,Tetapan!$A$6:$C$8,3,FALSE)),""))</f>
        <v/>
      </c>
    </row>
    <row r="82" spans="2:2" ht="30" customHeight="1">
      <c r="B82" s="8">
        <f>IF(OR(A82="",E82=""),"",IFERROR(IF(VLOOKUP(A82,Tetapan!$A$6:$C$8,3,FALSE)=0,"",VLOOKUP(A82,Tetapan!$A$6:$C$8,3,FALSE)),""))</f>
        <v/>
      </c>
    </row>
    <row r="83" spans="2:2" ht="30" customHeight="1">
      <c r="B83" s="8">
        <f>IF(OR(A83="",E83=""),"",IFERROR(IF(VLOOKUP(A83,Tetapan!$A$6:$C$8,3,FALSE)=0,"",VLOOKUP(A83,Tetapan!$A$6:$C$8,3,FALSE)),""))</f>
        <v/>
      </c>
    </row>
    <row r="84" spans="2:2" ht="30" customHeight="1">
      <c r="B84" s="8">
        <f>IF(OR(A84="",E84=""),"",IFERROR(IF(VLOOKUP(A84,Tetapan!$A$6:$C$8,3,FALSE)=0,"",VLOOKUP(A84,Tetapan!$A$6:$C$8,3,FALSE)),""))</f>
        <v/>
      </c>
    </row>
    <row r="85" spans="2:2" ht="30" customHeight="1">
      <c r="B85" s="8">
        <f>IF(OR(A85="",E85=""),"",IFERROR(IF(VLOOKUP(A85,Tetapan!$A$6:$C$8,3,FALSE)=0,"",VLOOKUP(A85,Tetapan!$A$6:$C$8,3,FALSE)),""))</f>
        <v/>
      </c>
    </row>
    <row r="86" spans="2:2" ht="30" customHeight="1">
      <c r="B86" s="8">
        <f>IF(OR(A86="",E86=""),"",IFERROR(IF(VLOOKUP(A86,Tetapan!$A$6:$C$8,3,FALSE)=0,"",VLOOKUP(A86,Tetapan!$A$6:$C$8,3,FALSE)),""))</f>
        <v/>
      </c>
    </row>
    <row r="87" spans="2:2" ht="30" customHeight="1">
      <c r="B87" s="8">
        <f>IF(OR(A87="",E87=""),"",IFERROR(IF(VLOOKUP(A87,Tetapan!$A$6:$C$8,3,FALSE)=0,"",VLOOKUP(A87,Tetapan!$A$6:$C$8,3,FALSE)),""))</f>
        <v/>
      </c>
    </row>
    <row r="88" spans="2:2" ht="30" customHeight="1">
      <c r="B88" s="8">
        <f>IF(OR(A88="",E88=""),"",IFERROR(IF(VLOOKUP(A88,Tetapan!$A$6:$C$8,3,FALSE)=0,"",VLOOKUP(A88,Tetapan!$A$6:$C$8,3,FALSE)),""))</f>
        <v/>
      </c>
    </row>
    <row r="89" spans="2:2" ht="30" customHeight="1">
      <c r="B89" s="8">
        <f>IF(OR(A89="",E89=""),"",IFERROR(IF(VLOOKUP(A89,Tetapan!$A$6:$C$8,3,FALSE)=0,"",VLOOKUP(A89,Tetapan!$A$6:$C$8,3,FALSE)),""))</f>
        <v/>
      </c>
    </row>
    <row r="90" spans="2:2" ht="30" customHeight="1">
      <c r="B90" s="8">
        <f>IF(OR(A90="",E90=""),"",IFERROR(IF(VLOOKUP(A90,Tetapan!$A$6:$C$8,3,FALSE)=0,"",VLOOKUP(A90,Tetapan!$A$6:$C$8,3,FALSE)),""))</f>
        <v/>
      </c>
    </row>
    <row r="91" spans="2:2" ht="30" customHeight="1">
      <c r="B91" s="8">
        <f>IF(OR(A91="",E91=""),"",IFERROR(IF(VLOOKUP(A91,Tetapan!$A$6:$C$8,3,FALSE)=0,"",VLOOKUP(A91,Tetapan!$A$6:$C$8,3,FALSE)),""))</f>
        <v/>
      </c>
    </row>
    <row r="92" spans="2:2" ht="30" customHeight="1">
      <c r="B92" s="8">
        <f>IF(OR(A92="",E92=""),"",IFERROR(IF(VLOOKUP(A92,Tetapan!$A$6:$C$8,3,FALSE)=0,"",VLOOKUP(A92,Tetapan!$A$6:$C$8,3,FALSE)),""))</f>
        <v/>
      </c>
    </row>
    <row r="93" spans="2:2" ht="30" customHeight="1">
      <c r="B93" s="8">
        <f>IF(OR(A93="",E93=""),"",IFERROR(IF(VLOOKUP(A93,Tetapan!$A$6:$C$8,3,FALSE)=0,"",VLOOKUP(A93,Tetapan!$A$6:$C$8,3,FALSE)),""))</f>
        <v/>
      </c>
    </row>
    <row r="94" spans="2:2" ht="30" customHeight="1">
      <c r="B94" s="8">
        <f>IF(OR(A94="",E94=""),"",IFERROR(IF(VLOOKUP(A94,Tetapan!$A$6:$C$8,3,FALSE)=0,"",VLOOKUP(A94,Tetapan!$A$6:$C$8,3,FALSE)),""))</f>
        <v/>
      </c>
    </row>
    <row r="95" spans="2:2" ht="30" customHeight="1">
      <c r="B95" s="8">
        <f>IF(OR(A95="",E95=""),"",IFERROR(IF(VLOOKUP(A95,Tetapan!$A$6:$C$8,3,FALSE)=0,"",VLOOKUP(A95,Tetapan!$A$6:$C$8,3,FALSE)),""))</f>
        <v/>
      </c>
    </row>
    <row r="96" spans="2:2" ht="30" customHeight="1">
      <c r="B96" s="8">
        <f>IF(OR(A96="",E96=""),"",IFERROR(IF(VLOOKUP(A96,Tetapan!$A$6:$C$8,3,FALSE)=0,"",VLOOKUP(A96,Tetapan!$A$6:$C$8,3,FALSE)),""))</f>
        <v/>
      </c>
    </row>
    <row r="97" spans="2:2" ht="30" customHeight="1">
      <c r="B97" s="8">
        <f>IF(OR(A97="",E97=""),"",IFERROR(IF(VLOOKUP(A97,Tetapan!$A$6:$C$8,3,FALSE)=0,"",VLOOKUP(A97,Tetapan!$A$6:$C$8,3,FALSE)),""))</f>
        <v/>
      </c>
    </row>
    <row r="98" spans="2:2" ht="30" customHeight="1">
      <c r="B98" s="8">
        <f>IF(OR(A98="",E98=""),"",IFERROR(IF(VLOOKUP(A98,Tetapan!$A$6:$C$8,3,FALSE)=0,"",VLOOKUP(A98,Tetapan!$A$6:$C$8,3,FALSE)),""))</f>
        <v/>
      </c>
    </row>
    <row r="99" spans="2:2" ht="30" customHeight="1">
      <c r="B99" s="8">
        <f>IF(OR(A99="",E99=""),"",IFERROR(IF(VLOOKUP(A99,Tetapan!$A$6:$C$8,3,FALSE)=0,"",VLOOKUP(A99,Tetapan!$A$6:$C$8,3,FALSE)),""))</f>
        <v/>
      </c>
    </row>
    <row r="100" spans="2:2" ht="30" customHeight="1">
      <c r="B100" s="8">
        <f>IF(OR(A100="",E100=""),"",IFERROR(IF(VLOOKUP(A100,Tetapan!$A$6:$C$8,3,FALSE)=0,"",VLOOKUP(A100,Tetapan!$A$6:$C$8,3,FALSE)),""))</f>
        <v/>
      </c>
    </row>
    <row r="101" spans="2:2" ht="30" customHeight="1">
      <c r="B101" s="8">
        <f>IF(OR(A101="",E101=""),"",IFERROR(IF(VLOOKUP(A101,Tetapan!$A$6:$C$8,3,FALSE)=0,"",VLOOKUP(A101,Tetapan!$A$6:$C$8,3,FALSE)),""))</f>
        <v/>
      </c>
    </row>
    <row r="102" spans="2:2" ht="30" customHeight="1">
      <c r="B102" s="8">
        <f>IF(OR(A102="",E102=""),"",IFERROR(IF(VLOOKUP(A102,Tetapan!$A$6:$C$8,3,FALSE)=0,"",VLOOKUP(A102,Tetapan!$A$6:$C$8,3,FALSE)),""))</f>
        <v/>
      </c>
    </row>
    <row r="103" spans="2:2" ht="30" customHeight="1">
      <c r="B103" s="8">
        <f>IF(OR(A103="",E103=""),"",IFERROR(IF(VLOOKUP(A103,Tetapan!$A$6:$C$8,3,FALSE)=0,"",VLOOKUP(A103,Tetapan!$A$6:$C$8,3,FALSE)),""))</f>
        <v/>
      </c>
    </row>
    <row r="104" spans="2:2" ht="30" customHeight="1">
      <c r="B104" s="8">
        <f>IF(OR(A104="",E104=""),"",IFERROR(IF(VLOOKUP(A104,Tetapan!$A$6:$C$8,3,FALSE)=0,"",VLOOKUP(A104,Tetapan!$A$6:$C$8,3,FALSE)),""))</f>
        <v/>
      </c>
    </row>
    <row r="105" spans="2:2" ht="30" customHeight="1">
      <c r="B105" s="8">
        <f>IF(OR(A105="",E105=""),"",IFERROR(IF(VLOOKUP(A105,Tetapan!$A$6:$C$8,3,FALSE)=0,"",VLOOKUP(A105,Tetapan!$A$6:$C$8,3,FALSE)),""))</f>
        <v/>
      </c>
    </row>
    <row r="106" spans="2:2" ht="30" customHeight="1">
      <c r="B106" s="8">
        <f>IF(OR(A106="",E106=""),"",IFERROR(IF(VLOOKUP(A106,Tetapan!$A$6:$C$8,3,FALSE)=0,"",VLOOKUP(A106,Tetapan!$A$6:$C$8,3,FALSE)),""))</f>
        <v/>
      </c>
    </row>
    <row r="107" spans="2:2" ht="30" customHeight="1">
      <c r="B107" s="8">
        <f>IF(OR(A107="",E107=""),"",IFERROR(IF(VLOOKUP(A107,Tetapan!$A$6:$C$8,3,FALSE)=0,"",VLOOKUP(A107,Tetapan!$A$6:$C$8,3,FALSE)),""))</f>
        <v/>
      </c>
    </row>
    <row r="108" spans="2:2" ht="30" customHeight="1">
      <c r="B108" s="8">
        <f>IF(OR(A108="",E108=""),"",IFERROR(IF(VLOOKUP(A108,Tetapan!$A$6:$C$8,3,FALSE)=0,"",VLOOKUP(A108,Tetapan!$A$6:$C$8,3,FALSE)),""))</f>
        <v/>
      </c>
    </row>
    <row r="109" spans="2:2" ht="30" customHeight="1">
      <c r="B109" s="8">
        <f>IF(OR(A109="",E109=""),"",IFERROR(IF(VLOOKUP(A109,Tetapan!$A$6:$C$8,3,FALSE)=0,"",VLOOKUP(A109,Tetapan!$A$6:$C$8,3,FALSE)),""))</f>
        <v/>
      </c>
    </row>
    <row r="110" spans="2:2" ht="30" customHeight="1">
      <c r="B110" s="8">
        <f>IF(OR(A110="",E110=""),"",IFERROR(IF(VLOOKUP(A110,Tetapan!$A$6:$C$8,3,FALSE)=0,"",VLOOKUP(A110,Tetapan!$A$6:$C$8,3,FALSE)),""))</f>
        <v/>
      </c>
    </row>
    <row r="111" spans="2:2" ht="30" customHeight="1">
      <c r="B111" s="8">
        <f>IF(OR(A111="",E111=""),"",IFERROR(IF(VLOOKUP(A111,Tetapan!$A$6:$C$8,3,FALSE)=0,"",VLOOKUP(A111,Tetapan!$A$6:$C$8,3,FALSE)),""))</f>
        <v/>
      </c>
    </row>
    <row r="112" spans="2:2" ht="30" customHeight="1">
      <c r="B112" s="8">
        <f>IF(OR(A112="",E112=""),"",IFERROR(IF(VLOOKUP(A112,Tetapan!$A$6:$C$8,3,FALSE)=0,"",VLOOKUP(A112,Tetapan!$A$6:$C$8,3,FALSE)),""))</f>
        <v/>
      </c>
    </row>
    <row r="113" spans="2:2" ht="30" customHeight="1">
      <c r="B113" s="8">
        <f>IF(OR(A113="",E113=""),"",IFERROR(IF(VLOOKUP(A113,Tetapan!$A$6:$C$8,3,FALSE)=0,"",VLOOKUP(A113,Tetapan!$A$6:$C$8,3,FALSE)),""))</f>
        <v/>
      </c>
    </row>
    <row r="114" spans="2:2" ht="30" customHeight="1">
      <c r="B114" s="8">
        <f>IF(OR(A114="",E114=""),"",IFERROR(IF(VLOOKUP(A114,Tetapan!$A$6:$C$8,3,FALSE)=0,"",VLOOKUP(A114,Tetapan!$A$6:$C$8,3,FALSE)),""))</f>
        <v/>
      </c>
    </row>
    <row r="115" spans="2:2" ht="30" customHeight="1">
      <c r="B115" s="8">
        <f>IF(OR(A115="",E115=""),"",IFERROR(IF(VLOOKUP(A115,Tetapan!$A$6:$C$8,3,FALSE)=0,"",VLOOKUP(A115,Tetapan!$A$6:$C$8,3,FALSE)),""))</f>
        <v/>
      </c>
    </row>
    <row r="116" spans="2:2" ht="30" customHeight="1">
      <c r="B116" s="8">
        <f>IF(OR(A116="",E116=""),"",IFERROR(IF(VLOOKUP(A116,Tetapan!$A$6:$C$8,3,FALSE)=0,"",VLOOKUP(A116,Tetapan!$A$6:$C$8,3,FALSE)),""))</f>
        <v/>
      </c>
    </row>
    <row r="117" spans="2:2" ht="30" customHeight="1">
      <c r="B117" s="8">
        <f>IF(OR(A117="",E117=""),"",IFERROR(IF(VLOOKUP(A117,Tetapan!$A$6:$C$8,3,FALSE)=0,"",VLOOKUP(A117,Tetapan!$A$6:$C$8,3,FALSE)),""))</f>
        <v/>
      </c>
    </row>
    <row r="118" spans="2:2" ht="30" customHeight="1">
      <c r="B118" s="8">
        <f>IF(OR(A118="",E118=""),"",IFERROR(IF(VLOOKUP(A118,Tetapan!$A$6:$C$8,3,FALSE)=0,"",VLOOKUP(A118,Tetapan!$A$6:$C$8,3,FALSE)),""))</f>
        <v/>
      </c>
    </row>
    <row r="119" spans="2:2" ht="30" customHeight="1">
      <c r="B119" s="8">
        <f>IF(OR(A119="",E119=""),"",IFERROR(IF(VLOOKUP(A119,Tetapan!$A$6:$C$8,3,FALSE)=0,"",VLOOKUP(A119,Tetapan!$A$6:$C$8,3,FALSE)),""))</f>
        <v/>
      </c>
    </row>
    <row r="120" spans="2:2" ht="30" customHeight="1">
      <c r="B120" s="8">
        <f>IF(OR(A120="",E120=""),"",IFERROR(IF(VLOOKUP(A120,Tetapan!$A$6:$C$8,3,FALSE)=0,"",VLOOKUP(A120,Tetapan!$A$6:$C$8,3,FALSE)),""))</f>
        <v/>
      </c>
    </row>
    <row r="121" spans="2:2" ht="30" customHeight="1">
      <c r="B121" s="8">
        <f>IF(OR(A121="",E121=""),"",IFERROR(IF(VLOOKUP(A121,Tetapan!$A$6:$C$8,3,FALSE)=0,"",VLOOKUP(A121,Tetapan!$A$6:$C$8,3,FALSE)),""))</f>
        <v/>
      </c>
    </row>
    <row r="122" spans="2:2" ht="30" customHeight="1">
      <c r="B122" s="8">
        <f>IF(OR(A122="",E122=""),"",IFERROR(IF(VLOOKUP(A122,Tetapan!$A$6:$C$8,3,FALSE)=0,"",VLOOKUP(A122,Tetapan!$A$6:$C$8,3,FALSE)),""))</f>
        <v/>
      </c>
    </row>
    <row r="123" spans="2:2" ht="30" customHeight="1">
      <c r="B123" s="8">
        <f>IF(OR(A123="",E123=""),"",IFERROR(IF(VLOOKUP(A123,Tetapan!$A$6:$C$8,3,FALSE)=0,"",VLOOKUP(A123,Tetapan!$A$6:$C$8,3,FALSE)),""))</f>
        <v/>
      </c>
    </row>
    <row r="124" spans="2:2" ht="30" customHeight="1">
      <c r="B124" s="8">
        <f>IF(OR(A124="",E124=""),"",IFERROR(IF(VLOOKUP(A124,Tetapan!$A$6:$C$8,3,FALSE)=0,"",VLOOKUP(A124,Tetapan!$A$6:$C$8,3,FALSE)),""))</f>
        <v/>
      </c>
    </row>
    <row r="125" spans="2:2" ht="30" customHeight="1">
      <c r="B125" s="8">
        <f>IF(OR(A125="",E125=""),"",IFERROR(IF(VLOOKUP(A125,Tetapan!$A$6:$C$8,3,FALSE)=0,"",VLOOKUP(A125,Tetapan!$A$6:$C$8,3,FALSE)),""))</f>
        <v/>
      </c>
    </row>
    <row r="126" spans="2:2" ht="30" customHeight="1">
      <c r="B126" s="8">
        <f>IF(OR(A126="",E126=""),"",IFERROR(IF(VLOOKUP(A126,Tetapan!$A$6:$C$8,3,FALSE)=0,"",VLOOKUP(A126,Tetapan!$A$6:$C$8,3,FALSE)),""))</f>
        <v/>
      </c>
    </row>
    <row r="127" spans="2:2" ht="30" customHeight="1">
      <c r="B127" s="8">
        <f>IF(OR(A127="",E127=""),"",IFERROR(IF(VLOOKUP(A127,Tetapan!$A$6:$C$8,3,FALSE)=0,"",VLOOKUP(A127,Tetapan!$A$6:$C$8,3,FALSE)),""))</f>
        <v/>
      </c>
    </row>
    <row r="128" spans="2:2" ht="30" customHeight="1">
      <c r="B128" s="8">
        <f>IF(OR(A128="",E128=""),"",IFERROR(IF(VLOOKUP(A128,Tetapan!$A$6:$C$8,3,FALSE)=0,"",VLOOKUP(A128,Tetapan!$A$6:$C$8,3,FALSE)),""))</f>
        <v/>
      </c>
    </row>
    <row r="129" spans="2:2" ht="30" customHeight="1">
      <c r="B129" s="8">
        <f>IF(OR(A129="",E129=""),"",IFERROR(IF(VLOOKUP(A129,Tetapan!$A$6:$C$8,3,FALSE)=0,"",VLOOKUP(A129,Tetapan!$A$6:$C$8,3,FALSE)),""))</f>
        <v/>
      </c>
    </row>
    <row r="130" spans="2:2" ht="30" customHeight="1">
      <c r="B130" s="8">
        <f>IF(OR(A130="",E130=""),"",IFERROR(IF(VLOOKUP(A130,Tetapan!$A$6:$C$8,3,FALSE)=0,"",VLOOKUP(A130,Tetapan!$A$6:$C$8,3,FALSE)),""))</f>
        <v/>
      </c>
    </row>
    <row r="131" spans="2:2" ht="30" customHeight="1">
      <c r="B131" s="8">
        <f>IF(OR(A131="",E131=""),"",IFERROR(IF(VLOOKUP(A131,Tetapan!$A$6:$C$8,3,FALSE)=0,"",VLOOKUP(A131,Tetapan!$A$6:$C$8,3,FALSE)),""))</f>
        <v/>
      </c>
    </row>
    <row r="132" spans="2:2" ht="30" customHeight="1">
      <c r="B132" s="8">
        <f>IF(OR(A132="",E132=""),"",IFERROR(IF(VLOOKUP(A132,Tetapan!$A$6:$C$8,3,FALSE)=0,"",VLOOKUP(A132,Tetapan!$A$6:$C$8,3,FALSE)),""))</f>
        <v/>
      </c>
    </row>
    <row r="133" spans="2:2" ht="30" customHeight="1">
      <c r="B133" s="8">
        <f>IF(OR(A133="",E133=""),"",IFERROR(IF(VLOOKUP(A133,Tetapan!$A$6:$C$8,3,FALSE)=0,"",VLOOKUP(A133,Tetapan!$A$6:$C$8,3,FALSE)),""))</f>
        <v/>
      </c>
    </row>
    <row r="134" spans="2:2" ht="30" customHeight="1">
      <c r="B134" s="8">
        <f>IF(OR(A134="",E134=""),"",IFERROR(IF(VLOOKUP(A134,Tetapan!$A$6:$C$8,3,FALSE)=0,"",VLOOKUP(A134,Tetapan!$A$6:$C$8,3,FALSE)),""))</f>
        <v/>
      </c>
    </row>
    <row r="135" spans="2:2" ht="30" customHeight="1">
      <c r="B135" s="8">
        <f>IF(OR(A135="",E135=""),"",IFERROR(IF(VLOOKUP(A135,Tetapan!$A$6:$C$8,3,FALSE)=0,"",VLOOKUP(A135,Tetapan!$A$6:$C$8,3,FALSE)),""))</f>
        <v/>
      </c>
    </row>
    <row r="136" spans="2:2" ht="30" customHeight="1">
      <c r="B136" s="8">
        <f>IF(OR(A136="",E136=""),"",IFERROR(IF(VLOOKUP(A136,Tetapan!$A$6:$C$8,3,FALSE)=0,"",VLOOKUP(A136,Tetapan!$A$6:$C$8,3,FALSE)),""))</f>
        <v/>
      </c>
    </row>
    <row r="137" spans="2:2" ht="30" customHeight="1">
      <c r="B137" s="8">
        <f>IF(OR(A137="",E137=""),"",IFERROR(IF(VLOOKUP(A137,Tetapan!$A$6:$C$8,3,FALSE)=0,"",VLOOKUP(A137,Tetapan!$A$6:$C$8,3,FALSE)),""))</f>
        <v/>
      </c>
    </row>
    <row r="138" spans="2:2" ht="30" customHeight="1">
      <c r="B138" s="8">
        <f>IF(OR(A138="",E138=""),"",IFERROR(IF(VLOOKUP(A138,Tetapan!$A$6:$C$8,3,FALSE)=0,"",VLOOKUP(A138,Tetapan!$A$6:$C$8,3,FALSE)),""))</f>
        <v/>
      </c>
    </row>
    <row r="139" spans="2:2" ht="30" customHeight="1">
      <c r="B139" s="8">
        <f>IF(OR(A139="",E139=""),"",IFERROR(IF(VLOOKUP(A139,Tetapan!$A$6:$C$8,3,FALSE)=0,"",VLOOKUP(A139,Tetapan!$A$6:$C$8,3,FALSE)),""))</f>
        <v/>
      </c>
    </row>
    <row r="140" spans="2:2" ht="30" customHeight="1">
      <c r="B140" s="8">
        <f>IF(OR(A140="",E140=""),"",IFERROR(IF(VLOOKUP(A140,Tetapan!$A$6:$C$8,3,FALSE)=0,"",VLOOKUP(A140,Tetapan!$A$6:$C$8,3,FALSE)),""))</f>
        <v/>
      </c>
    </row>
    <row r="141" spans="2:2" ht="30" customHeight="1">
      <c r="B141" s="8">
        <f>IF(OR(A141="",E141=""),"",IFERROR(IF(VLOOKUP(A141,Tetapan!$A$6:$C$8,3,FALSE)=0,"",VLOOKUP(A141,Tetapan!$A$6:$C$8,3,FALSE)),""))</f>
        <v/>
      </c>
    </row>
    <row r="142" spans="2:2" ht="30" customHeight="1">
      <c r="B142" s="8">
        <f>IF(OR(A142="",E142=""),"",IFERROR(IF(VLOOKUP(A142,Tetapan!$A$6:$C$8,3,FALSE)=0,"",VLOOKUP(A142,Tetapan!$A$6:$C$8,3,FALSE)),""))</f>
        <v/>
      </c>
    </row>
    <row r="143" spans="2:2" ht="30" customHeight="1">
      <c r="B143" s="8">
        <f>IF(OR(A143="",E143=""),"",IFERROR(IF(VLOOKUP(A143,Tetapan!$A$6:$C$8,3,FALSE)=0,"",VLOOKUP(A143,Tetapan!$A$6:$C$8,3,FALSE)),""))</f>
        <v/>
      </c>
    </row>
    <row r="144" spans="2:2" ht="30" customHeight="1">
      <c r="B144" s="8">
        <f>IF(OR(A144="",E144=""),"",IFERROR(IF(VLOOKUP(A144,Tetapan!$A$6:$C$8,3,FALSE)=0,"",VLOOKUP(A144,Tetapan!$A$6:$C$8,3,FALSE)),""))</f>
        <v/>
      </c>
    </row>
    <row r="145" spans="2:2" ht="30" customHeight="1">
      <c r="B145" s="8">
        <f>IF(OR(A145="",E145=""),"",IFERROR(IF(VLOOKUP(A145,Tetapan!$A$6:$C$8,3,FALSE)=0,"",VLOOKUP(A145,Tetapan!$A$6:$C$8,3,FALSE)),""))</f>
        <v/>
      </c>
    </row>
    <row r="146" spans="2:2" ht="30" customHeight="1">
      <c r="B146" s="8">
        <f>IF(OR(A146="",E146=""),"",IFERROR(IF(VLOOKUP(A146,Tetapan!$A$6:$C$8,3,FALSE)=0,"",VLOOKUP(A146,Tetapan!$A$6:$C$8,3,FALSE)),""))</f>
        <v/>
      </c>
    </row>
    <row r="147" spans="2:2" ht="30" customHeight="1">
      <c r="B147" s="8">
        <f>IF(OR(A147="",E147=""),"",IFERROR(IF(VLOOKUP(A147,Tetapan!$A$6:$C$8,3,FALSE)=0,"",VLOOKUP(A147,Tetapan!$A$6:$C$8,3,FALSE)),""))</f>
        <v/>
      </c>
    </row>
    <row r="148" spans="2:2" ht="30" customHeight="1">
      <c r="B148" s="8">
        <f>IF(OR(A148="",E148=""),"",IFERROR(IF(VLOOKUP(A148,Tetapan!$A$6:$C$8,3,FALSE)=0,"",VLOOKUP(A148,Tetapan!$A$6:$C$8,3,FALSE)),""))</f>
        <v/>
      </c>
    </row>
    <row r="149" spans="2:2" ht="30" customHeight="1">
      <c r="B149" s="8">
        <f>IF(OR(A149="",E149=""),"",IFERROR(IF(VLOOKUP(A149,Tetapan!$A$6:$C$8,3,FALSE)=0,"",VLOOKUP(A149,Tetapan!$A$6:$C$8,3,FALSE)),""))</f>
        <v/>
      </c>
    </row>
    <row r="150" spans="2:2" ht="30" customHeight="1">
      <c r="B150" s="8">
        <f>IF(OR(A150="",E150=""),"",IFERROR(IF(VLOOKUP(A150,Tetapan!$A$6:$C$8,3,FALSE)=0,"",VLOOKUP(A150,Tetapan!$A$6:$C$8,3,FALSE)),""))</f>
        <v/>
      </c>
    </row>
    <row r="151" spans="2:2" ht="30" customHeight="1">
      <c r="B151" s="8">
        <f>IF(OR(A151="",E151=""),"",IFERROR(IF(VLOOKUP(A151,Tetapan!$A$6:$C$8,3,FALSE)=0,"",VLOOKUP(A151,Tetapan!$A$6:$C$8,3,FALSE)),""))</f>
        <v/>
      </c>
    </row>
    <row r="152" spans="2:2" ht="30" customHeight="1">
      <c r="B152" s="8">
        <f>IF(OR(A152="",E152=""),"",IFERROR(IF(VLOOKUP(A152,Tetapan!$A$6:$C$8,3,FALSE)=0,"",VLOOKUP(A152,Tetapan!$A$6:$C$8,3,FALSE)),""))</f>
        <v/>
      </c>
    </row>
    <row r="153" spans="2:2" ht="30" customHeight="1">
      <c r="B153" s="8">
        <f>IF(OR(A153="",E153=""),"",IFERROR(IF(VLOOKUP(A153,Tetapan!$A$6:$C$8,3,FALSE)=0,"",VLOOKUP(A153,Tetapan!$A$6:$C$8,3,FALSE)),""))</f>
        <v/>
      </c>
    </row>
    <row r="154" spans="2:2" ht="30" customHeight="1">
      <c r="B154" s="8">
        <f>IF(OR(A154="",E154=""),"",IFERROR(IF(VLOOKUP(A154,Tetapan!$A$6:$C$8,3,FALSE)=0,"",VLOOKUP(A154,Tetapan!$A$6:$C$8,3,FALSE)),""))</f>
        <v/>
      </c>
    </row>
    <row r="155" spans="2:2" ht="30" customHeight="1">
      <c r="B155" s="8">
        <f>IF(OR(A155="",E155=""),"",IFERROR(IF(VLOOKUP(A155,Tetapan!$A$6:$C$8,3,FALSE)=0,"",VLOOKUP(A155,Tetapan!$A$6:$C$8,3,FALSE)),""))</f>
        <v/>
      </c>
    </row>
  </sheetData>
  <mergeCells count="1">
    <mergeCell ref="A3:G3"/>
  </mergeCells>
  <dataValidations count="3">
    <dataValidation type="list" allowBlank="1" showInputMessage="1" showErrorMessage="1" errorTitle="Pilihan tidak sah" error="Pilih nilai dalam senarai." sqref="A6:A155">
      <formula1>MajlisTetamu</formula1>
    </dataValidation>
    <dataValidation type="time" allowBlank="1" showInputMessage="1" showErrorMessage="1" sqref="C6:C155">
      <formula1>0</formula1>
      <formula2>0.99999</formula2>
    </dataValidation>
    <dataValidation type="time" allowBlank="1" showInputMessage="1" showErrorMessage="1" sqref="D6:D155">
      <formula1>0</formula1>
      <formula2>0.99999</formula2>
    </dataValidation>
  </dataValidations>
  <pageMargins left="0.3" right="0.3" top="0.45" bottom="0.45" header="0.3" footer="0.3"/>
  <pageSetup paperSize="9" fitToHeight="0" orientation="landscape"/>
  <headerFooter>
    <oddHeader>&amp;LKahwin Studio&amp;RChecklist kahwin v1.0</oddHeader>
    <oddFooter>&amp;L2026-09-28&amp;RHalaman &amp;P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20</vt:i4>
      </vt:variant>
    </vt:vector>
  </HeadingPairs>
  <TitlesOfParts>
    <vt:vector size="29" baseType="lpstr">
      <vt:lpstr>Panduan &amp; Rujukan</vt:lpstr>
      <vt:lpstr>Tetapan</vt:lpstr>
      <vt:lpstr>Ringkasan</vt:lpstr>
      <vt:lpstr>Checklist</vt:lpstr>
      <vt:lpstr>Bajet</vt:lpstr>
      <vt:lpstr>Bayaran</vt:lpstr>
      <vt:lpstr>Tetamu</vt:lpstr>
      <vt:lpstr>Vendor</vt:lpstr>
      <vt:lpstr>Atur Cara</vt:lpstr>
      <vt:lpstr>Majlis</vt:lpstr>
      <vt:lpstr>MajlisTetamu</vt:lpstr>
      <vt:lpstr>'Atur Cara'!Print_Area</vt:lpstr>
      <vt:lpstr>Bajet!Print_Area</vt:lpstr>
      <vt:lpstr>Bayaran!Print_Area</vt:lpstr>
      <vt:lpstr>Checklist!Print_Area</vt:lpstr>
      <vt:lpstr>'Panduan &amp; Rujukan'!Print_Area</vt:lpstr>
      <vt:lpstr>Ringkasan!Print_Area</vt:lpstr>
      <vt:lpstr>Tetamu!Print_Area</vt:lpstr>
      <vt:lpstr>Tetapan!Print_Area</vt:lpstr>
      <vt:lpstr>Vendor!Print_Area</vt:lpstr>
      <vt:lpstr>'Atur Cara'!Print_Titles</vt:lpstr>
      <vt:lpstr>Bajet!Print_Titles</vt:lpstr>
      <vt:lpstr>Bayaran!Print_Titles</vt:lpstr>
      <vt:lpstr>Checklist!Print_Titles</vt:lpstr>
      <vt:lpstr>'Panduan &amp; Rujukan'!Print_Titles</vt:lpstr>
      <vt:lpstr>Ringkasan!Print_Titles</vt:lpstr>
      <vt:lpstr>Tetamu!Print_Titles</vt:lpstr>
      <vt:lpstr>Tetapan!Print_Titles</vt:lpstr>
      <vt:lpstr>Vendor!Print_Titles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 Kahwin - Kahwin Studio</dc:title>
  <dc:creator>Kahwin Studio</dc:creator>
  <dc:description>Tarikh cadangan boleh diubah. Rujuk negeri dan kontrak vendor.</dc:description>
  <cp:lastModifiedBy>Kahwin Studio</cp:lastModifiedBy>
  <dcterms:created xsi:type="dcterms:W3CDTF">2026-09-28T00:00:00Z</dcterms:created>
  <dcterms:modified xsi:type="dcterms:W3CDTF">2026-09-28T00:00:00Z</dcterms:modified>
</cp:coreProperties>
</file>